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 defaultThemeVersion="124226"/>
  <xr:revisionPtr revIDLastSave="0" documentId="13_ncr:1_{2EC92E41-D7F8-4730-9CCF-B8761B515B1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KI Orzechowo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5" i="7" l="1"/>
  <c r="G26" i="7"/>
  <c r="G27" i="7"/>
  <c r="G28" i="7"/>
  <c r="G29" i="7"/>
  <c r="G18" i="7"/>
  <c r="G19" i="7"/>
  <c r="G21" i="7"/>
  <c r="G22" i="7"/>
  <c r="G15" i="7"/>
  <c r="G16" i="7"/>
  <c r="E13" i="7" l="1"/>
  <c r="G13" i="7" s="1"/>
  <c r="E23" i="7" l="1"/>
  <c r="G23" i="7" s="1"/>
  <c r="G30" i="7" s="1"/>
  <c r="G31" i="7" s="1"/>
  <c r="G32" i="7" s="1"/>
</calcChain>
</file>

<file path=xl/sharedStrings.xml><?xml version="1.0" encoding="utf-8"?>
<sst xmlns="http://schemas.openxmlformats.org/spreadsheetml/2006/main" count="112" uniqueCount="82">
  <si>
    <t>Lp.</t>
  </si>
  <si>
    <t>Nr Specyfikacji technicznej</t>
  </si>
  <si>
    <t>Wyszczególnienie elementów rozliczeniowych</t>
  </si>
  <si>
    <t>Jednostka</t>
  </si>
  <si>
    <t>Wartość PLN</t>
  </si>
  <si>
    <t>nazwa</t>
  </si>
  <si>
    <t>ilość</t>
  </si>
  <si>
    <t>*</t>
  </si>
  <si>
    <t>01.02.04</t>
  </si>
  <si>
    <t>m2</t>
  </si>
  <si>
    <t>m3</t>
  </si>
  <si>
    <t>WTW AC 16 W KR 3-4</t>
  </si>
  <si>
    <t>WTW AC 11 S KR 3-4</t>
  </si>
  <si>
    <t>Podatek VAT 23%</t>
  </si>
  <si>
    <t>Wartść robót netto:</t>
  </si>
  <si>
    <t xml:space="preserve">Wartość robót brutto: </t>
  </si>
  <si>
    <t xml:space="preserve">Cena jedn. PLN </t>
  </si>
  <si>
    <t>m</t>
  </si>
  <si>
    <t>Remont nawierzchni wraz z poprawą odwodnienia korpusu drogowego drogi wojewódzkiej nr 593 w msc. Orzechowo.</t>
  </si>
  <si>
    <t>NAWIERZCHNIE</t>
  </si>
  <si>
    <t>ODWODNIENIE KORPUSU DROGOWEGO</t>
  </si>
  <si>
    <t>ROBOTY ZIEMNE</t>
  </si>
  <si>
    <t>ROZBIÓRKA</t>
  </si>
  <si>
    <t>ROBOTY WYKOŃCZENIOWE</t>
  </si>
  <si>
    <r>
      <t xml:space="preserve">Roboty remontowe - frezowanie nawierzchni bitumicznej o gr. do 8 cm z wywozem materiału z rozbiórki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charset val="238"/>
        <scheme val="minor"/>
      </rPr>
      <t xml:space="preserve">    </t>
    </r>
    <r>
      <rPr>
        <sz val="10"/>
        <color theme="1"/>
        <rFont val="Calibri"/>
        <family val="2"/>
        <charset val="238"/>
        <scheme val="minor"/>
      </rPr>
      <t xml:space="preserve">                                                                                       </t>
    </r>
  </si>
  <si>
    <r>
      <t xml:space="preserve">Roboty ziemne wykonywane koparkami podsiębiernymi o poj łyżki 0.60 m3 w gruncie kat. IV z transportem urobku samochodami samowyładowczymi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charset val="238"/>
        <scheme val="minor"/>
      </rPr>
      <t xml:space="preserve">   </t>
    </r>
    <r>
      <rPr>
        <sz val="10"/>
        <color theme="1"/>
        <rFont val="Calibri"/>
        <family val="2"/>
        <charset val="238"/>
        <scheme val="minor"/>
      </rPr>
      <t xml:space="preserve">                              </t>
    </r>
  </si>
  <si>
    <t>Profilowanie skarpy wykonywane koparkami z transportem gruntu; grubość zbierania do 30 cm, grunt kat. IV</t>
  </si>
  <si>
    <t>Ścieki uliczne z prefabrykatów betonowych 60x50x15 cm na ławie betonowej C12/15 gr. 15cm</t>
  </si>
  <si>
    <t>Przepust z rury HDPE, średnica przepustu 50 cm wraz z umocnieniem wlotów i wylotów brukiem na podsypce cem. piaskowej 1/4. Przepusty pod zjazdami.</t>
  </si>
  <si>
    <t>Mechaniczne oczyszczenie i skropienie emulsją asfaltową nawierzchni betonowej/bitumicznej; zużycie emulsji 0,5 kg/m2</t>
  </si>
  <si>
    <t>Wykonanie warstwy wiążącej z mieszanki mineralno-asfaltowej AC 16 W - grubość po zagęszczeniu 4 cm</t>
  </si>
  <si>
    <t>Wykonanie warstwy ścieralnej z mieszanki mineralno-asfaltowej AC 11 S - grubość po zagęszczeniu 4 cm</t>
  </si>
  <si>
    <t>Mechaniczne ścinanie poboczy o grub. 20 cm</t>
  </si>
  <si>
    <t>Oczyszczenie przepustu o śr. 0.8 m z namułu - 100% niedrożny</t>
  </si>
  <si>
    <t xml:space="preserve">Humusowanie skarp z obsianiem przy grubości warstwy humusu 5 cm                                                                                   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</si>
  <si>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</si>
  <si>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</si>
  <si>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</si>
  <si>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</si>
  <si>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</si>
  <si>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</si>
  <si>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</si>
  <si>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</si>
  <si>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</si>
  <si>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</si>
  <si>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</si>
  <si>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</si>
  <si>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</si>
  <si>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KOSZTORYS OFERTOWY</t>
  </si>
  <si>
    <t>7.</t>
  </si>
  <si>
    <t>6.</t>
  </si>
  <si>
    <t>5.</t>
  </si>
  <si>
    <t>4.</t>
  </si>
  <si>
    <t>3.</t>
  </si>
  <si>
    <t>2.</t>
  </si>
  <si>
    <t>1.</t>
  </si>
  <si>
    <t>słownie złotych: …………………………………………………………………………………………………………………………………………………………………………...</t>
  </si>
  <si>
    <t>……………………………………………………………………………………………………………………………………………………………………………………………………</t>
  </si>
  <si>
    <t>……………………….,  dnia ………………………………. r.</t>
  </si>
  <si>
    <t>……………………………………………………………………….…..</t>
  </si>
  <si>
    <t xml:space="preserve">     (podpis upoważnionego przedstawiciela)</t>
  </si>
  <si>
    <t>…………………………………………...…..</t>
  </si>
  <si>
    <t>nazwa i adres Wykonawcy</t>
  </si>
  <si>
    <t xml:space="preserve">Załącznik nr 2 do Zapytania ofertowego </t>
  </si>
  <si>
    <t>02.00.01</t>
  </si>
  <si>
    <t>I</t>
  </si>
  <si>
    <t>II</t>
  </si>
  <si>
    <t>III</t>
  </si>
  <si>
    <t>IV</t>
  </si>
  <si>
    <t>V</t>
  </si>
  <si>
    <t>02.01.01</t>
  </si>
  <si>
    <t>08.05.00</t>
  </si>
  <si>
    <t>06.02.01a</t>
  </si>
  <si>
    <t>06.01.01</t>
  </si>
  <si>
    <t>06.03.02</t>
  </si>
  <si>
    <t>03.01.03b                                                     06.04.01</t>
  </si>
  <si>
    <t>03.01.07a</t>
  </si>
  <si>
    <t>WTW ZM</t>
  </si>
  <si>
    <t>(DW 593 od km 32+916 do km 33+165)</t>
  </si>
  <si>
    <t>Nawierzchnia z kostki kamiennej nieregularnej o wysokości 15-17 cm (materiał Zamawiajacego) na podbudowie betonowej C12/15 gr. 15cm - roboty na poboczu</t>
  </si>
  <si>
    <t xml:space="preserve">Oczyszczenie rowów z namułu o grub. 30 cm z wyprofilowaniem skarp i dna rowu, z wywozem urobku                                                                                                 </t>
  </si>
  <si>
    <r>
      <t xml:space="preserve">Znak sprawy: </t>
    </r>
    <r>
      <rPr>
        <b/>
        <sz val="11"/>
        <color theme="1"/>
        <rFont val="Palatino Linotype"/>
        <family val="1"/>
        <charset val="238"/>
      </rPr>
      <t>RDW.K/3221/75/DM/81/2020/2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</si>
</sst>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8"/>
      <color theme="1"/>
      <name val="Tahoma"/>
      <family val="2"/>
      <charset val="238"/>
    </font>
    <font>
      <sz val="9"/>
      <color theme="1"/>
      <name val="Tahoma"/>
      <family val="2"/>
      <charset val="238"/>
    </font>
    <font>
      <sz val="9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2"/>
      <color theme="1"/>
      <name val="Palatino Linotype"/>
      <family val="1"/>
      <charset val="238"/>
    </font>
    <font>
      <sz val="11"/>
      <color theme="1"/>
      <name val="Palatino Linotype"/>
      <family val="1"/>
      <charset val="238"/>
    </font>
    <font>
      <b/>
      <sz val="11"/>
      <color theme="1"/>
      <name val="Palatino Linotyp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4" fontId="9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1" xfId="0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4" fontId="3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4" fontId="4" fillId="0" borderId="0" xfId="0" applyNumberFormat="1" applyFont="1" applyBorder="1" applyAlignment="1"/>
    <xf numFmtId="4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" fontId="9" fillId="0" borderId="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2" fillId="0" borderId="0" xfId="0" applyFont="1" applyFill="1"/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4" fontId="13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left" wrapText="1" indent="1"/>
    </xf>
    <xf numFmtId="4" fontId="16" fillId="0" borderId="0" xfId="0" applyNumberFormat="1" applyFont="1"/>
    <xf numFmtId="0" fontId="17" fillId="0" borderId="0" xfId="0" applyFont="1" applyAlignment="1">
      <alignment vertical="center" wrapText="1"/>
    </xf>
    <xf numFmtId="0" fontId="16" fillId="0" borderId="0" xfId="0" applyFont="1"/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0" fontId="18" fillId="0" borderId="0" xfId="0" applyFont="1"/>
    <xf numFmtId="49" fontId="15" fillId="0" borderId="1" xfId="0" applyNumberFormat="1" applyFont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tabSelected="1" zoomScaleNormal="100" workbookViewId="0">
      <selection activeCell="I5" sqref="I5"/>
    </sheetView>
  </sheetViews>
  <sheetFormatPr defaultRowHeight="15" x14ac:dyDescent="0.25"/>
  <cols>
    <col min="2" max="2" width="16.7109375" style="59" customWidth="1"/>
    <col min="3" max="3" width="57.85546875" customWidth="1"/>
    <col min="4" max="4" width="13" customWidth="1"/>
    <col min="5" max="5" width="20.42578125" customWidth="1"/>
    <col min="6" max="6" width="20" customWidth="1"/>
    <col min="7" max="7" width="18.5703125" customWidth="1"/>
  </cols>
  <sheetData>
    <row r="1" spans="1:7" s="45" customFormat="1" ht="18" x14ac:dyDescent="0.25">
      <c r="A1" s="50"/>
      <c r="B1" s="54"/>
      <c r="C1" s="51"/>
      <c r="E1" s="65" t="s">
        <v>63</v>
      </c>
      <c r="F1" s="65"/>
      <c r="G1" s="65"/>
    </row>
    <row r="2" spans="1:7" s="45" customFormat="1" ht="17.25" x14ac:dyDescent="0.25">
      <c r="A2" s="68" t="s">
        <v>61</v>
      </c>
      <c r="B2" s="68"/>
      <c r="C2" s="68"/>
      <c r="G2" s="64" t="s">
        <v>81</v>
      </c>
    </row>
    <row r="3" spans="1:7" s="45" customFormat="1" x14ac:dyDescent="0.25">
      <c r="A3" s="52" t="s">
        <v>62</v>
      </c>
      <c r="B3" s="55"/>
      <c r="C3" s="51"/>
    </row>
    <row r="4" spans="1:7" x14ac:dyDescent="0.25">
      <c r="A4" s="53"/>
      <c r="B4" s="53"/>
      <c r="C4" s="49"/>
    </row>
    <row r="5" spans="1:7" ht="29.25" customHeight="1" x14ac:dyDescent="0.25">
      <c r="A5" s="69" t="s">
        <v>48</v>
      </c>
      <c r="B5" s="69"/>
      <c r="C5" s="69"/>
      <c r="D5" s="69"/>
      <c r="E5" s="69"/>
      <c r="F5" s="69"/>
      <c r="G5" s="69"/>
    </row>
    <row r="6" spans="1:7" x14ac:dyDescent="0.25">
      <c r="A6" s="1"/>
      <c r="B6" s="56"/>
      <c r="C6" s="3"/>
      <c r="D6" s="2"/>
      <c r="E6" s="2"/>
      <c r="F6" s="4"/>
      <c r="G6" s="5"/>
    </row>
    <row r="7" spans="1:7" ht="26.25" customHeight="1" x14ac:dyDescent="0.25">
      <c r="A7" s="70" t="s">
        <v>18</v>
      </c>
      <c r="B7" s="70"/>
      <c r="C7" s="70"/>
      <c r="D7" s="70"/>
      <c r="E7" s="70"/>
      <c r="F7" s="70"/>
      <c r="G7" s="70"/>
    </row>
    <row r="8" spans="1:7" ht="48.75" customHeight="1" x14ac:dyDescent="0.25">
      <c r="A8" s="80" t="s">
        <v>78</v>
      </c>
      <c r="B8" s="80"/>
      <c r="C8" s="80"/>
      <c r="D8" s="80"/>
      <c r="E8" s="80"/>
      <c r="F8" s="80"/>
      <c r="G8" s="80"/>
    </row>
    <row r="9" spans="1:7" x14ac:dyDescent="0.25">
      <c r="A9" s="71" t="s">
        <v>0</v>
      </c>
      <c r="B9" s="72" t="s">
        <v>1</v>
      </c>
      <c r="C9" s="73" t="s">
        <v>2</v>
      </c>
      <c r="D9" s="74" t="s">
        <v>3</v>
      </c>
      <c r="E9" s="75"/>
      <c r="F9" s="76" t="s">
        <v>16</v>
      </c>
      <c r="G9" s="78" t="s">
        <v>4</v>
      </c>
    </row>
    <row r="10" spans="1:7" x14ac:dyDescent="0.25">
      <c r="A10" s="71"/>
      <c r="B10" s="72"/>
      <c r="C10" s="73"/>
      <c r="D10" s="21" t="s">
        <v>5</v>
      </c>
      <c r="E10" s="20" t="s">
        <v>6</v>
      </c>
      <c r="F10" s="77"/>
      <c r="G10" s="79"/>
    </row>
    <row r="11" spans="1:7" x14ac:dyDescent="0.25">
      <c r="A11" s="6" t="s">
        <v>55</v>
      </c>
      <c r="B11" s="57" t="s">
        <v>54</v>
      </c>
      <c r="C11" s="6" t="s">
        <v>53</v>
      </c>
      <c r="D11" s="20" t="s">
        <v>52</v>
      </c>
      <c r="E11" s="20" t="s">
        <v>51</v>
      </c>
      <c r="F11" s="20" t="s">
        <v>50</v>
      </c>
      <c r="G11" s="7" t="s">
        <v>49</v>
      </c>
    </row>
    <row r="12" spans="1:7" ht="24" customHeight="1" x14ac:dyDescent="0.25">
      <c r="A12" s="40" t="s">
        <v>65</v>
      </c>
      <c r="B12" s="58"/>
      <c r="C12" s="8" t="s">
        <v>22</v>
      </c>
      <c r="D12" s="39" t="s">
        <v>7</v>
      </c>
      <c r="E12" s="39" t="s">
        <v>7</v>
      </c>
      <c r="F12" s="39" t="s">
        <v>7</v>
      </c>
      <c r="G12" s="39" t="s">
        <v>7</v>
      </c>
    </row>
    <row r="13" spans="1:7" ht="35.25" customHeight="1" x14ac:dyDescent="0.25">
      <c r="A13" s="41" t="s">
        <v>35</v>
      </c>
      <c r="B13" s="60" t="s">
        <v>8</v>
      </c>
      <c r="C13" s="11" t="s">
        <v>24</v>
      </c>
      <c r="D13" s="12" t="s">
        <v>9</v>
      </c>
      <c r="E13" s="13">
        <f xml:space="preserve"> 102*1.6+68*1.2</f>
        <v>244.8</v>
      </c>
      <c r="F13" s="13"/>
      <c r="G13" s="19">
        <f>ROUND(E13*F13,2)</f>
        <v>0</v>
      </c>
    </row>
    <row r="14" spans="1:7" x14ac:dyDescent="0.25">
      <c r="A14" s="40" t="s">
        <v>66</v>
      </c>
      <c r="B14" s="61"/>
      <c r="C14" s="8" t="s">
        <v>21</v>
      </c>
      <c r="D14" s="9" t="s">
        <v>7</v>
      </c>
      <c r="E14" s="10" t="s">
        <v>7</v>
      </c>
      <c r="F14" s="10" t="s">
        <v>7</v>
      </c>
      <c r="G14" s="10" t="s">
        <v>7</v>
      </c>
    </row>
    <row r="15" spans="1:7" ht="52.5" customHeight="1" x14ac:dyDescent="0.25">
      <c r="A15" s="41" t="s">
        <v>36</v>
      </c>
      <c r="B15" s="60" t="s">
        <v>64</v>
      </c>
      <c r="C15" s="11" t="s">
        <v>25</v>
      </c>
      <c r="D15" s="22" t="s">
        <v>10</v>
      </c>
      <c r="E15" s="14">
        <v>26.94</v>
      </c>
      <c r="F15" s="44"/>
      <c r="G15" s="19">
        <f t="shared" ref="G15:G16" si="0">ROUND(E15*F15,2)</f>
        <v>0</v>
      </c>
    </row>
    <row r="16" spans="1:7" ht="45.75" customHeight="1" x14ac:dyDescent="0.25">
      <c r="A16" s="41" t="s">
        <v>37</v>
      </c>
      <c r="B16" s="60" t="s">
        <v>70</v>
      </c>
      <c r="C16" s="11" t="s">
        <v>26</v>
      </c>
      <c r="D16" s="30" t="s">
        <v>10</v>
      </c>
      <c r="E16" s="14">
        <v>29.4</v>
      </c>
      <c r="F16" s="44"/>
      <c r="G16" s="19">
        <f t="shared" si="0"/>
        <v>0</v>
      </c>
    </row>
    <row r="17" spans="1:8" x14ac:dyDescent="0.25">
      <c r="A17" s="40" t="s">
        <v>67</v>
      </c>
      <c r="B17" s="61"/>
      <c r="C17" s="8" t="s">
        <v>20</v>
      </c>
      <c r="D17" s="9" t="s">
        <v>7</v>
      </c>
      <c r="E17" s="10" t="s">
        <v>7</v>
      </c>
      <c r="F17" s="10" t="s">
        <v>7</v>
      </c>
      <c r="G17" s="10" t="s">
        <v>7</v>
      </c>
    </row>
    <row r="18" spans="1:8" ht="44.25" customHeight="1" x14ac:dyDescent="0.25">
      <c r="A18" s="42" t="s">
        <v>38</v>
      </c>
      <c r="B18" s="60" t="s">
        <v>71</v>
      </c>
      <c r="C18" s="37" t="s">
        <v>27</v>
      </c>
      <c r="D18" s="36" t="s">
        <v>17</v>
      </c>
      <c r="E18" s="38">
        <v>114</v>
      </c>
      <c r="F18" s="38"/>
      <c r="G18" s="19">
        <f t="shared" ref="G18:G19" si="1">ROUND(E18*F18,2)</f>
        <v>0</v>
      </c>
    </row>
    <row r="19" spans="1:8" ht="38.25" customHeight="1" x14ac:dyDescent="0.25">
      <c r="A19" s="42" t="s">
        <v>39</v>
      </c>
      <c r="B19" s="60" t="s">
        <v>72</v>
      </c>
      <c r="C19" s="37" t="s">
        <v>28</v>
      </c>
      <c r="D19" s="36" t="s">
        <v>17</v>
      </c>
      <c r="E19" s="38">
        <v>6</v>
      </c>
      <c r="F19" s="38"/>
      <c r="G19" s="19">
        <f t="shared" si="1"/>
        <v>0</v>
      </c>
    </row>
    <row r="20" spans="1:8" ht="21.75" customHeight="1" x14ac:dyDescent="0.25">
      <c r="A20" s="40" t="s">
        <v>68</v>
      </c>
      <c r="B20" s="61"/>
      <c r="C20" s="8" t="s">
        <v>19</v>
      </c>
      <c r="D20" s="9" t="s">
        <v>7</v>
      </c>
      <c r="E20" s="10" t="s">
        <v>7</v>
      </c>
      <c r="F20" s="10" t="s">
        <v>7</v>
      </c>
      <c r="G20" s="10" t="s">
        <v>7</v>
      </c>
    </row>
    <row r="21" spans="1:8" s="35" customFormat="1" ht="48.75" customHeight="1" x14ac:dyDescent="0.25">
      <c r="A21" s="43" t="s">
        <v>40</v>
      </c>
      <c r="B21" s="60" t="s">
        <v>77</v>
      </c>
      <c r="C21" s="18" t="s">
        <v>29</v>
      </c>
      <c r="D21" s="30" t="s">
        <v>9</v>
      </c>
      <c r="E21" s="19">
        <v>489.6</v>
      </c>
      <c r="F21" s="19"/>
      <c r="G21" s="19">
        <f t="shared" ref="G21:G23" si="2">ROUND(E21*F21,2)</f>
        <v>0</v>
      </c>
    </row>
    <row r="22" spans="1:8" ht="34.5" customHeight="1" x14ac:dyDescent="0.25">
      <c r="A22" s="41" t="s">
        <v>41</v>
      </c>
      <c r="B22" s="62" t="s">
        <v>11</v>
      </c>
      <c r="C22" s="24" t="s">
        <v>30</v>
      </c>
      <c r="D22" s="22" t="s">
        <v>9</v>
      </c>
      <c r="E22" s="14">
        <v>253.3</v>
      </c>
      <c r="F22" s="44"/>
      <c r="G22" s="19">
        <f t="shared" si="2"/>
        <v>0</v>
      </c>
    </row>
    <row r="23" spans="1:8" ht="35.25" customHeight="1" x14ac:dyDescent="0.25">
      <c r="A23" s="41" t="s">
        <v>42</v>
      </c>
      <c r="B23" s="62" t="s">
        <v>12</v>
      </c>
      <c r="C23" s="11" t="s">
        <v>31</v>
      </c>
      <c r="D23" s="22" t="s">
        <v>9</v>
      </c>
      <c r="E23" s="14">
        <f>E13</f>
        <v>244.8</v>
      </c>
      <c r="F23" s="44"/>
      <c r="G23" s="19">
        <f t="shared" si="2"/>
        <v>0</v>
      </c>
    </row>
    <row r="24" spans="1:8" x14ac:dyDescent="0.25">
      <c r="A24" s="40" t="s">
        <v>69</v>
      </c>
      <c r="B24" s="61"/>
      <c r="C24" s="8" t="s">
        <v>23</v>
      </c>
      <c r="D24" s="15" t="s">
        <v>7</v>
      </c>
      <c r="E24" s="16" t="s">
        <v>7</v>
      </c>
      <c r="F24" s="10" t="s">
        <v>7</v>
      </c>
      <c r="G24" s="16" t="s">
        <v>7</v>
      </c>
    </row>
    <row r="25" spans="1:8" ht="51.75" customHeight="1" x14ac:dyDescent="0.25">
      <c r="A25" s="43" t="s">
        <v>43</v>
      </c>
      <c r="B25" s="60" t="s">
        <v>73</v>
      </c>
      <c r="C25" s="18" t="s">
        <v>79</v>
      </c>
      <c r="D25" s="30" t="s">
        <v>9</v>
      </c>
      <c r="E25" s="33">
        <v>12</v>
      </c>
      <c r="F25" s="19"/>
      <c r="G25" s="19">
        <f t="shared" ref="G25:G28" si="3">ROUND(E25*F25,2)</f>
        <v>0</v>
      </c>
    </row>
    <row r="26" spans="1:8" ht="44.25" customHeight="1" x14ac:dyDescent="0.25">
      <c r="A26" s="43" t="s">
        <v>44</v>
      </c>
      <c r="B26" s="60" t="s">
        <v>74</v>
      </c>
      <c r="C26" s="18" t="s">
        <v>32</v>
      </c>
      <c r="D26" s="30" t="s">
        <v>9</v>
      </c>
      <c r="E26" s="33">
        <v>222</v>
      </c>
      <c r="F26" s="19"/>
      <c r="G26" s="19">
        <f t="shared" si="3"/>
        <v>0</v>
      </c>
    </row>
    <row r="27" spans="1:8" ht="44.25" customHeight="1" x14ac:dyDescent="0.25">
      <c r="A27" s="43" t="s">
        <v>45</v>
      </c>
      <c r="B27" s="63" t="s">
        <v>75</v>
      </c>
      <c r="C27" s="18" t="s">
        <v>80</v>
      </c>
      <c r="D27" s="32" t="s">
        <v>17</v>
      </c>
      <c r="E27" s="19">
        <v>148</v>
      </c>
      <c r="F27" s="19"/>
      <c r="G27" s="19">
        <f t="shared" si="3"/>
        <v>0</v>
      </c>
    </row>
    <row r="28" spans="1:8" ht="44.25" customHeight="1" x14ac:dyDescent="0.25">
      <c r="A28" s="43" t="s">
        <v>46</v>
      </c>
      <c r="B28" s="60" t="s">
        <v>76</v>
      </c>
      <c r="C28" s="18" t="s">
        <v>33</v>
      </c>
      <c r="D28" s="30" t="s">
        <v>17</v>
      </c>
      <c r="E28" s="33">
        <v>13</v>
      </c>
      <c r="F28" s="19"/>
      <c r="G28" s="19">
        <f t="shared" si="3"/>
        <v>0</v>
      </c>
    </row>
    <row r="29" spans="1:8" ht="35.25" customHeight="1" x14ac:dyDescent="0.25">
      <c r="A29" s="43" t="s">
        <v>47</v>
      </c>
      <c r="B29" s="60" t="s">
        <v>73</v>
      </c>
      <c r="C29" s="18" t="s">
        <v>34</v>
      </c>
      <c r="D29" s="32" t="s">
        <v>9</v>
      </c>
      <c r="E29" s="19">
        <v>98</v>
      </c>
      <c r="F29" s="19"/>
      <c r="G29" s="19">
        <f>ROUND(E29*F29,2)</f>
        <v>0</v>
      </c>
    </row>
    <row r="30" spans="1:8" x14ac:dyDescent="0.25">
      <c r="A30" s="1"/>
      <c r="B30" s="56"/>
      <c r="C30" s="17"/>
      <c r="E30" s="26"/>
      <c r="F30" s="31" t="s">
        <v>14</v>
      </c>
      <c r="G30" s="28">
        <f>SUM(G13:G29)</f>
        <v>0</v>
      </c>
      <c r="H30" s="25"/>
    </row>
    <row r="31" spans="1:8" x14ac:dyDescent="0.25">
      <c r="A31" s="1"/>
      <c r="B31" s="56"/>
      <c r="C31" s="17"/>
      <c r="E31" s="26"/>
      <c r="F31" s="23" t="s">
        <v>13</v>
      </c>
      <c r="G31" s="28">
        <f>0.23*G30</f>
        <v>0</v>
      </c>
      <c r="H31" s="25"/>
    </row>
    <row r="32" spans="1:8" x14ac:dyDescent="0.25">
      <c r="E32" s="34"/>
      <c r="F32" s="30" t="s">
        <v>15</v>
      </c>
      <c r="G32" s="29">
        <f>ROUND(G30+G31,2)</f>
        <v>0</v>
      </c>
      <c r="H32" s="27"/>
    </row>
    <row r="34" spans="1:7" x14ac:dyDescent="0.25">
      <c r="A34" s="67" t="s">
        <v>56</v>
      </c>
      <c r="B34" s="67"/>
      <c r="C34" s="67"/>
      <c r="D34" s="67"/>
      <c r="E34" s="67"/>
      <c r="F34" s="67"/>
      <c r="G34" s="67"/>
    </row>
    <row r="35" spans="1:7" x14ac:dyDescent="0.25">
      <c r="A35" s="67" t="s">
        <v>57</v>
      </c>
      <c r="B35" s="67"/>
      <c r="C35" s="67"/>
      <c r="D35" s="67"/>
      <c r="E35" s="67"/>
      <c r="F35" s="67"/>
      <c r="G35" s="67"/>
    </row>
    <row r="36" spans="1:7" x14ac:dyDescent="0.25">
      <c r="A36" s="46"/>
      <c r="B36" s="54"/>
      <c r="C36" s="47"/>
      <c r="D36" s="46"/>
      <c r="E36" s="46"/>
      <c r="F36" s="48"/>
      <c r="G36" s="48"/>
    </row>
    <row r="37" spans="1:7" x14ac:dyDescent="0.25">
      <c r="A37" s="46"/>
      <c r="B37" s="54"/>
      <c r="C37" s="47"/>
      <c r="D37" s="46"/>
      <c r="E37" s="46"/>
      <c r="F37" s="48"/>
      <c r="G37" s="48"/>
    </row>
    <row r="38" spans="1:7" x14ac:dyDescent="0.25">
      <c r="A38" s="46" t="s">
        <v>58</v>
      </c>
      <c r="B38" s="54"/>
      <c r="C38" s="47"/>
      <c r="D38" s="46"/>
      <c r="E38" s="46"/>
      <c r="F38" s="48"/>
      <c r="G38" s="48"/>
    </row>
    <row r="39" spans="1:7" x14ac:dyDescent="0.25">
      <c r="A39" s="46"/>
      <c r="B39" s="54"/>
      <c r="C39" s="47"/>
      <c r="D39" s="46"/>
      <c r="E39" s="46"/>
      <c r="F39" s="48"/>
      <c r="G39" s="48"/>
    </row>
    <row r="40" spans="1:7" x14ac:dyDescent="0.25">
      <c r="A40" s="46"/>
      <c r="B40" s="54"/>
      <c r="C40" s="47"/>
      <c r="D40" s="66" t="s">
        <v>59</v>
      </c>
      <c r="E40" s="66"/>
      <c r="F40" s="66"/>
      <c r="G40" s="66"/>
    </row>
    <row r="41" spans="1:7" x14ac:dyDescent="0.25">
      <c r="A41" s="46"/>
      <c r="B41" s="54"/>
      <c r="C41" s="47"/>
      <c r="D41" s="66" t="s">
        <v>60</v>
      </c>
      <c r="E41" s="66"/>
      <c r="F41" s="66"/>
      <c r="G41" s="66"/>
    </row>
  </sheetData>
  <mergeCells count="15">
    <mergeCell ref="E1:G1"/>
    <mergeCell ref="D40:G40"/>
    <mergeCell ref="D41:G41"/>
    <mergeCell ref="A34:G34"/>
    <mergeCell ref="A35:G35"/>
    <mergeCell ref="A2:C2"/>
    <mergeCell ref="A5:G5"/>
    <mergeCell ref="A7:G7"/>
    <mergeCell ref="A9:A10"/>
    <mergeCell ref="B9:B10"/>
    <mergeCell ref="C9:C10"/>
    <mergeCell ref="D9:E9"/>
    <mergeCell ref="F9:F10"/>
    <mergeCell ref="G9:G10"/>
    <mergeCell ref="A8:G8"/>
  </mergeCells>
  <pageMargins left="0.7" right="0.7" top="0.75" bottom="0.75" header="0.3" footer="0.3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KI Orzechowo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2020-06-09T05:45:37Z</dcterms:modified>
</cp:coreProperties>
</file>