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dw79bz\Desktop\Zlecenie badań lab 2020\do wysłania II\"/>
    </mc:Choice>
  </mc:AlternateContent>
  <bookViews>
    <workbookView xWindow="0" yWindow="0" windowWidth="16380" windowHeight="8190"/>
  </bookViews>
  <sheets>
    <sheet name="Porównianie cenowe " sheetId="4" r:id="rId1"/>
    <sheet name="Arkusz1" sheetId="2" r:id="rId2"/>
    <sheet name="Arkusz2" sheetId="3" r:id="rId3"/>
  </sheets>
  <definedNames>
    <definedName name="_xlnm.Print_Area" localSheetId="0">'Porównianie cenowe '!$A$1:$J$47</definedName>
  </definedNames>
  <calcPr calcId="152511"/>
</workbook>
</file>

<file path=xl/calcChain.xml><?xml version="1.0" encoding="utf-8"?>
<calcChain xmlns="http://schemas.openxmlformats.org/spreadsheetml/2006/main">
  <c r="G30" i="4" l="1"/>
  <c r="J11" i="4"/>
  <c r="G11" i="4" s="1"/>
  <c r="J10" i="4"/>
  <c r="G10" i="4" s="1"/>
  <c r="J20" i="4" l="1"/>
  <c r="G20" i="4" s="1"/>
  <c r="J33" i="4" l="1"/>
  <c r="G33" i="4" s="1"/>
  <c r="J31" i="4"/>
  <c r="J32" i="4"/>
  <c r="J34" i="4"/>
  <c r="J35" i="4"/>
  <c r="J14" i="4" l="1"/>
  <c r="J15" i="4"/>
  <c r="J16" i="4"/>
  <c r="J17" i="4"/>
  <c r="J18" i="4"/>
  <c r="J19" i="4"/>
  <c r="J21" i="4"/>
  <c r="J22" i="4"/>
  <c r="J9" i="4" l="1"/>
  <c r="G9" i="4" s="1"/>
  <c r="J12" i="4"/>
  <c r="G12" i="4" s="1"/>
  <c r="G14" i="4"/>
  <c r="G15" i="4"/>
  <c r="G17" i="4"/>
  <c r="G18" i="4"/>
  <c r="G19" i="4"/>
  <c r="G21" i="4"/>
  <c r="G22" i="4"/>
  <c r="J24" i="4"/>
  <c r="G24" i="4" s="1"/>
  <c r="J25" i="4"/>
  <c r="G25" i="4" s="1"/>
  <c r="J26" i="4"/>
  <c r="G26" i="4" s="1"/>
  <c r="J27" i="4"/>
  <c r="G27" i="4" s="1"/>
  <c r="J28" i="4"/>
  <c r="G28" i="4" s="1"/>
  <c r="G31" i="4"/>
  <c r="G32" i="4"/>
  <c r="G34" i="4"/>
  <c r="G35" i="4"/>
  <c r="J37" i="4"/>
  <c r="J38" i="4"/>
  <c r="G38" i="4" s="1"/>
  <c r="J39" i="4"/>
  <c r="G39" i="4" s="1"/>
  <c r="J40" i="4"/>
  <c r="G40" i="4" s="1"/>
  <c r="J41" i="4"/>
  <c r="G41" i="4" s="1"/>
  <c r="J42" i="4"/>
  <c r="G42" i="4" s="1"/>
  <c r="J43" i="4"/>
  <c r="G43" i="4" s="1"/>
  <c r="J44" i="4"/>
  <c r="G44" i="4" s="1"/>
  <c r="J8" i="4"/>
  <c r="G8" i="4" s="1"/>
  <c r="G16" i="4"/>
  <c r="G37" i="4" l="1"/>
  <c r="G45" i="4" s="1"/>
  <c r="G46" i="4" l="1"/>
  <c r="G47" i="4" s="1"/>
</calcChain>
</file>

<file path=xl/sharedStrings.xml><?xml version="1.0" encoding="utf-8"?>
<sst xmlns="http://schemas.openxmlformats.org/spreadsheetml/2006/main" count="112" uniqueCount="82">
  <si>
    <t>Rodzaj badania</t>
  </si>
  <si>
    <t>Jednostka miary</t>
  </si>
  <si>
    <t>Ilość</t>
  </si>
  <si>
    <t>punkt</t>
  </si>
  <si>
    <t>RAZEM wartość netto</t>
  </si>
  <si>
    <t>RAZEM wartość brutto</t>
  </si>
  <si>
    <t>szt.</t>
  </si>
  <si>
    <t>Badania mieszanek betonowych i betonów oraz prefabrykowanych elementów betonowych i kamiennych</t>
  </si>
  <si>
    <t>PN-S-02205</t>
  </si>
  <si>
    <t>km/pas</t>
  </si>
  <si>
    <t>Badania mieszanek mineralno-asfaltowych</t>
  </si>
  <si>
    <t>Wykonanie odwiertu przez pakiet bitumiczny wraz z oznaczeniem grubości warstwy</t>
  </si>
  <si>
    <t>PN-EN 12697-36</t>
  </si>
  <si>
    <t xml:space="preserve">PN-EN 12697-2;  PN-EN 12697-1 </t>
  </si>
  <si>
    <t xml:space="preserve">PN-EN 12697-6 </t>
  </si>
  <si>
    <t>Oznaczenie gęstości</t>
  </si>
  <si>
    <t>PN-EN 12697-5</t>
  </si>
  <si>
    <t xml:space="preserve">PN-EN 13108-20;  PN-EN 12697-8 </t>
  </si>
  <si>
    <t>PN-EN 13108-20</t>
  </si>
  <si>
    <t>PN-EN 12697-22</t>
  </si>
  <si>
    <t>PN-EN 12390-3;    PN 88/B-06250</t>
  </si>
  <si>
    <t>PN-B-06250</t>
  </si>
  <si>
    <t>Badania mieszanek związanych spoiwem hydraulicznym</t>
  </si>
  <si>
    <t>Badanie kruszyw do podbudów,mieszanek mineralno-afaltowych oraz betonów</t>
  </si>
  <si>
    <t>Pobranie materiału do badań</t>
  </si>
  <si>
    <t xml:space="preserve">Skład granulometryczny, zawartość pyłów (kategoria UF) i nadziarna (kategoria OC)                         </t>
  </si>
  <si>
    <t>PN-EN 933-1;      PN-EN 933-10</t>
  </si>
  <si>
    <t>Wskaźnik piaskowy SE</t>
  </si>
  <si>
    <t>PN-EN 933-8</t>
  </si>
  <si>
    <t>Odporność kruszywa na rozdrabnianie LA</t>
  </si>
  <si>
    <t>PN-EN 1097-2</t>
  </si>
  <si>
    <t xml:space="preserve">Procentowa zawartość ziarn o pow. przekruszonej i łamanej oraz ziarn całkowicie okragłych </t>
  </si>
  <si>
    <t>PN-EN 933-5</t>
  </si>
  <si>
    <t>PN-EN 1097-6</t>
  </si>
  <si>
    <t>Mrozoodporność</t>
  </si>
  <si>
    <t>PN-EN 1367-6;    PN-EN 1367-1</t>
  </si>
  <si>
    <t>Wskaźnik nośności CBR</t>
  </si>
  <si>
    <t>PN-EN 13286-47</t>
  </si>
  <si>
    <t>Nr norny</t>
  </si>
  <si>
    <t>Wartość netto [zł]</t>
  </si>
  <si>
    <t>VAT 23%</t>
  </si>
  <si>
    <t>kpl</t>
  </si>
  <si>
    <t>Badanie wytrzymałości betonu po 7 i 28 dniach na ściskanie                    (1bad. - 6 próbek)</t>
  </si>
  <si>
    <t>Wodoszczelność betonu (1bad. - 6 próbek)</t>
  </si>
  <si>
    <t>Nasiąkliwość betonu (1bad. - 3 próbki)</t>
  </si>
  <si>
    <t xml:space="preserve">PN-B-06250            </t>
  </si>
  <si>
    <t>Nasiąkliwość i gęstość ziarn</t>
  </si>
  <si>
    <t>Wartość średnia</t>
  </si>
  <si>
    <t xml:space="preserve">Badanie nośności i wskaźnika odkształcenia nawierzchni podatnych i podłoża drogowego za pomocą płyty statycznej VSS </t>
  </si>
  <si>
    <t>instrukcja GDDKiA 2014</t>
  </si>
  <si>
    <t>Mrozoodporność betonu (1bad. - 12 próbek)</t>
  </si>
  <si>
    <t>PN-EN 12390-2</t>
  </si>
  <si>
    <t>Wytrzymałość na ściskanie mieszanki stabilizowanej spoiwem hydraulicznym po 7 i 28 dniach (1bad. - 6 próbek)</t>
  </si>
  <si>
    <t xml:space="preserve">Pośrednia wytrzymałość na rozciąganie ITS po 7 i 28 dniach - podbudowa z mieszanki  MCE                                    </t>
  </si>
  <si>
    <t>PN-EN 932-1</t>
  </si>
  <si>
    <t>Pobranie betonu do badań w dniu wbudowywania                                        (1kpl - ilość próbek do wykonania badań z poz.16-19)</t>
  </si>
  <si>
    <t>Badanie ugięć nawierzchni asfaltowych ugięciomierzem udarowym FWD</t>
  </si>
  <si>
    <t>Sczepność międzywarstwowa - wykonanie odwiertu z poz. nr 6                (1bad. - 2próbki z jednej lokalizacji)</t>
  </si>
  <si>
    <t>Uziarnienie mieszanki i zawartość lepiszcza (w przypadku gdy z próbek ciętych - wykonanie odwiertów z poz. nr 6)</t>
  </si>
  <si>
    <t>Oznaczenie gęstości objętościowej (w przypadku gdy z próbek ciętych 1bad. - 2 próbki z jednej lokalizacji)</t>
  </si>
  <si>
    <t>Zawartość wolnych przestrzeni (w przypadku gdy z próbek ciętych 1bad.  - 2 próbki z jednej lokalizacji)</t>
  </si>
  <si>
    <t>Wskaźnik zagęszczenia warstwy (1bad. - 2próbki z jednej lokalizacji)</t>
  </si>
  <si>
    <t>Nawrót sprężysty (odzysk lepiszcza w cenie badania)</t>
  </si>
  <si>
    <t>PN-EN 13398</t>
  </si>
  <si>
    <t>Odporność na deformacje trwałe - wykonanie odwiertu z poz. nr 6    (1bad. - 2próbki)</t>
  </si>
  <si>
    <t>Instrukcja projektowania i wbudowywania mieszanek MCE - GDDKIA 2014</t>
  </si>
  <si>
    <t>Oznaczenie modułu sztywności metodą IT-CY po 28 dniach - podbudowa z mieszanki  MCE</t>
  </si>
  <si>
    <t>TPA Sp. z o.o.</t>
  </si>
  <si>
    <t>Budimex S.A</t>
  </si>
  <si>
    <t>Odwiert geotechniczny do 5 m z interpretacją wyników (w przypadku odwiertu przez pakiet bitumiczny - wykonanie odwiertu z poz. nr 6)</t>
  </si>
  <si>
    <t>Odwiert geotechniczny do 10 m z interpretacją wyników (w przypadku odwiertu przez pakiet bitumiczny - wykonanie odwiertu z poz. nr 6)</t>
  </si>
  <si>
    <t>PN-EN 13286-50</t>
  </si>
  <si>
    <t>Pobranie próbek mieszanek związanych spoiwem hydraulicznym - 1 szt bad. - 6 próbek</t>
  </si>
  <si>
    <t>PN-EN 13286-41</t>
  </si>
  <si>
    <t>Nazwa postępowania: „Obsługa laboratoryjna dróg wojewódzkich (remontowanych, przebudowywanych, rozbudowywanych i istniejących) województwa warmińsko – mazurskiego administrowanych przez Zarząd Dróg Wojewódzkich w Olsztynie”</t>
  </si>
  <si>
    <t>FORMULARZ CENOWY</t>
  </si>
  <si>
    <t>kod CPV - 73111000-3 laboratoryjne usługi badawcze</t>
  </si>
  <si>
    <t>Cena jedn. netto [zł]</t>
  </si>
  <si>
    <t>Pomiar profilu podłużnego i poprzecznego wraz z określeniem parametru IRI</t>
  </si>
  <si>
    <t>Zawartość wolnych przestrzeni w podb. z MMCE (w przypadku gdy z próbek ciętych 1bad. - 2 próbki z jednej lokalizacji; wykonanie odwiertu z poz. nr 6; gęstość i gęstość objętościowa w cenie badania)</t>
  </si>
  <si>
    <t>Wskaźnik zagęszczenia warstwy w podb. z MMCE (1bad. - 2próbki z jednej lokalizacji)</t>
  </si>
  <si>
    <t>Znak sprawy: ZDW/77/NT/1/2020                                                                                                    Załącznik nr 3 do Zapytania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</si>
</sst>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b/>
      <sz val="11"/>
      <color indexed="8"/>
      <name val="Czcionka tekstu podstawowego"/>
      <charset val="238"/>
    </font>
    <font>
      <b/>
      <sz val="9"/>
      <name val="Arial CE"/>
      <family val="2"/>
      <charset val="238"/>
    </font>
    <font>
      <sz val="11"/>
      <color indexed="8"/>
      <name val="Calibri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color indexed="8"/>
      <name val="Czcionka tekstu podstawowego"/>
      <charset val="238"/>
    </font>
    <font>
      <b/>
      <sz val="14"/>
      <color indexed="8"/>
      <name val="Calibri"/>
      <family val="2"/>
      <charset val="238"/>
    </font>
    <font>
      <b/>
      <sz val="9"/>
      <color rgb="FFFF0000"/>
      <name val="Czcionka tekstu podstawowego"/>
      <charset val="238"/>
    </font>
    <font>
      <sz val="11"/>
      <color rgb="FFFF0000"/>
      <name val="Czcionka tekstu podstawowego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indexed="8"/>
      <name val="Czcionka tekstu podstawowego"/>
      <charset val="238"/>
    </font>
    <font>
      <sz val="9"/>
      <color indexed="8"/>
      <name val="Czcionka tekstu podstawowego"/>
      <family val="2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8" fillId="2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3" applyFont="1" applyBorder="1" applyAlignment="1">
      <alignment horizontal="left" vertical="center" wrapText="1"/>
    </xf>
    <xf numFmtId="4" fontId="5" fillId="0" borderId="0" xfId="3" applyNumberFormat="1" applyFont="1" applyBorder="1" applyAlignment="1">
      <alignment horizontal="left" vertical="center" wrapText="1"/>
    </xf>
    <xf numFmtId="0" fontId="0" fillId="0" borderId="0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2" fontId="3" fillId="0" borderId="4" xfId="4" applyNumberFormat="1" applyFont="1" applyFill="1" applyBorder="1" applyAlignment="1">
      <alignment horizontal="center" vertical="center" wrapText="1"/>
    </xf>
    <xf numFmtId="2" fontId="3" fillId="0" borderId="19" xfId="4" applyNumberFormat="1" applyFont="1" applyFill="1" applyBorder="1" applyAlignment="1">
      <alignment horizontal="center" vertical="center" wrapText="1"/>
    </xf>
    <xf numFmtId="2" fontId="14" fillId="0" borderId="4" xfId="0" applyNumberFormat="1" applyFont="1" applyBorder="1"/>
    <xf numFmtId="2" fontId="14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11" fillId="0" borderId="30" xfId="0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 wrapText="1"/>
    </xf>
    <xf numFmtId="2" fontId="3" fillId="0" borderId="44" xfId="4" applyNumberFormat="1" applyFont="1" applyFill="1" applyBorder="1" applyAlignment="1">
      <alignment horizontal="center" vertical="center" wrapText="1"/>
    </xf>
    <xf numFmtId="2" fontId="15" fillId="0" borderId="19" xfId="4" applyNumberFormat="1" applyFont="1" applyFill="1" applyBorder="1" applyAlignment="1">
      <alignment horizontal="center" vertical="center" wrapText="1"/>
    </xf>
    <xf numFmtId="2" fontId="15" fillId="0" borderId="49" xfId="4" applyNumberFormat="1" applyFont="1" applyFill="1" applyBorder="1" applyAlignment="1">
      <alignment horizontal="center" vertical="center" wrapText="1"/>
    </xf>
    <xf numFmtId="0" fontId="3" fillId="0" borderId="52" xfId="3" applyFont="1" applyFill="1" applyBorder="1" applyAlignment="1">
      <alignment vertical="center" wrapText="1"/>
    </xf>
    <xf numFmtId="0" fontId="11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4" fontId="2" fillId="0" borderId="56" xfId="0" applyNumberFormat="1" applyFont="1" applyBorder="1" applyAlignment="1">
      <alignment horizontal="center" vertical="center"/>
    </xf>
    <xf numFmtId="4" fontId="0" fillId="0" borderId="58" xfId="0" applyNumberFormat="1" applyBorder="1" applyAlignment="1">
      <alignment horizontal="center" vertical="center"/>
    </xf>
    <xf numFmtId="4" fontId="2" fillId="0" borderId="62" xfId="0" applyNumberFormat="1" applyFont="1" applyBorder="1" applyAlignment="1">
      <alignment horizontal="center" vertical="center"/>
    </xf>
    <xf numFmtId="0" fontId="7" fillId="0" borderId="65" xfId="0" applyFont="1" applyFill="1" applyBorder="1" applyAlignment="1">
      <alignment vertical="center"/>
    </xf>
    <xf numFmtId="0" fontId="7" fillId="0" borderId="66" xfId="0" applyFont="1" applyFill="1" applyBorder="1" applyAlignment="1">
      <alignment vertical="center"/>
    </xf>
    <xf numFmtId="0" fontId="19" fillId="0" borderId="42" xfId="0" applyFont="1" applyFill="1" applyBorder="1" applyAlignment="1">
      <alignment horizontal="center" vertical="center"/>
    </xf>
    <xf numFmtId="0" fontId="20" fillId="0" borderId="11" xfId="3" applyFont="1" applyFill="1" applyBorder="1" applyAlignment="1">
      <alignment horizontal="left" vertical="center" wrapText="1"/>
    </xf>
    <xf numFmtId="0" fontId="20" fillId="0" borderId="43" xfId="3" applyFont="1" applyFill="1" applyBorder="1" applyAlignment="1">
      <alignment horizontal="left" vertical="center" wrapText="1"/>
    </xf>
    <xf numFmtId="0" fontId="20" fillId="0" borderId="11" xfId="4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left" vertical="center" wrapText="1"/>
    </xf>
    <xf numFmtId="0" fontId="20" fillId="0" borderId="1" xfId="4" applyFont="1" applyFill="1" applyBorder="1" applyAlignment="1">
      <alignment horizontal="center" vertical="center" wrapText="1"/>
    </xf>
    <xf numFmtId="1" fontId="6" fillId="0" borderId="12" xfId="4" applyNumberFormat="1" applyFont="1" applyFill="1" applyBorder="1" applyAlignment="1">
      <alignment horizontal="center" vertical="center" wrapText="1"/>
    </xf>
    <xf numFmtId="1" fontId="6" fillId="0" borderId="3" xfId="4" applyNumberFormat="1" applyFont="1" applyFill="1" applyBorder="1" applyAlignment="1">
      <alignment horizontal="center" vertical="center" wrapText="1"/>
    </xf>
    <xf numFmtId="2" fontId="13" fillId="0" borderId="50" xfId="0" applyNumberFormat="1" applyFont="1" applyBorder="1" applyAlignment="1">
      <alignment horizontal="center" vertical="center"/>
    </xf>
    <xf numFmtId="2" fontId="13" fillId="0" borderId="51" xfId="0" applyNumberFormat="1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2" fontId="18" fillId="0" borderId="53" xfId="0" applyNumberFormat="1" applyFont="1" applyBorder="1" applyAlignment="1">
      <alignment horizontal="center" vertical="center"/>
    </xf>
    <xf numFmtId="1" fontId="6" fillId="0" borderId="63" xfId="4" applyNumberFormat="1" applyFont="1" applyFill="1" applyBorder="1" applyAlignment="1">
      <alignment horizontal="center" vertical="center" wrapText="1"/>
    </xf>
    <xf numFmtId="1" fontId="6" fillId="0" borderId="24" xfId="4" applyNumberFormat="1" applyFont="1" applyFill="1" applyBorder="1" applyAlignment="1">
      <alignment horizontal="center" vertical="center" wrapText="1"/>
    </xf>
    <xf numFmtId="1" fontId="6" fillId="0" borderId="4" xfId="4" applyNumberFormat="1" applyFont="1" applyFill="1" applyBorder="1" applyAlignment="1">
      <alignment horizontal="center" vertical="center" wrapText="1"/>
    </xf>
    <xf numFmtId="1" fontId="6" fillId="0" borderId="23" xfId="4" applyNumberFormat="1" applyFont="1" applyFill="1" applyBorder="1" applyAlignment="1">
      <alignment horizontal="center" vertical="center" wrapText="1"/>
    </xf>
    <xf numFmtId="1" fontId="6" fillId="0" borderId="10" xfId="4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20" fillId="0" borderId="3" xfId="4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vertical="center"/>
    </xf>
    <xf numFmtId="0" fontId="21" fillId="0" borderId="46" xfId="3" applyFont="1" applyFill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left" vertical="center" wrapText="1"/>
    </xf>
    <xf numFmtId="0" fontId="20" fillId="3" borderId="20" xfId="3" applyFont="1" applyFill="1" applyBorder="1" applyAlignment="1">
      <alignment horizontal="left" vertical="center" wrapText="1"/>
    </xf>
    <xf numFmtId="0" fontId="20" fillId="0" borderId="21" xfId="3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left" vertical="center" wrapText="1"/>
    </xf>
    <xf numFmtId="0" fontId="20" fillId="0" borderId="9" xfId="3" applyFont="1" applyFill="1" applyBorder="1" applyAlignment="1">
      <alignment horizontal="left" vertical="center" wrapText="1"/>
    </xf>
    <xf numFmtId="0" fontId="20" fillId="0" borderId="9" xfId="4" applyFont="1" applyFill="1" applyBorder="1" applyAlignment="1">
      <alignment horizontal="center" vertical="center" wrapText="1"/>
    </xf>
    <xf numFmtId="0" fontId="19" fillId="0" borderId="67" xfId="0" applyFont="1" applyFill="1" applyBorder="1" applyAlignment="1">
      <alignment horizontal="center" vertical="center"/>
    </xf>
    <xf numFmtId="0" fontId="20" fillId="0" borderId="10" xfId="4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20" fillId="0" borderId="47" xfId="3" applyFont="1" applyFill="1" applyBorder="1" applyAlignment="1">
      <alignment horizontal="center" vertical="center" wrapText="1"/>
    </xf>
    <xf numFmtId="0" fontId="20" fillId="0" borderId="48" xfId="3" applyFont="1" applyFill="1" applyBorder="1" applyAlignment="1">
      <alignment horizontal="center" vertical="center" wrapText="1"/>
    </xf>
    <xf numFmtId="0" fontId="20" fillId="0" borderId="68" xfId="3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4" fontId="6" fillId="0" borderId="55" xfId="3" applyNumberFormat="1" applyFont="1" applyBorder="1" applyAlignment="1">
      <alignment horizontal="right" vertical="center" wrapText="1"/>
    </xf>
    <xf numFmtId="4" fontId="6" fillId="0" borderId="39" xfId="3" applyNumberFormat="1" applyFont="1" applyBorder="1" applyAlignment="1">
      <alignment horizontal="right" vertical="center" wrapText="1"/>
    </xf>
    <xf numFmtId="4" fontId="6" fillId="0" borderId="40" xfId="3" applyNumberFormat="1" applyFont="1" applyBorder="1" applyAlignment="1">
      <alignment horizontal="right" vertical="center" wrapText="1"/>
    </xf>
    <xf numFmtId="0" fontId="3" fillId="0" borderId="29" xfId="3" applyFont="1" applyFill="1" applyBorder="1" applyAlignment="1">
      <alignment horizontal="left" vertical="center" wrapText="1"/>
    </xf>
    <xf numFmtId="0" fontId="3" fillId="0" borderId="41" xfId="3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6" fillId="0" borderId="57" xfId="3" applyFont="1" applyBorder="1" applyAlignment="1">
      <alignment horizontal="right" vertical="center" wrapText="1"/>
    </xf>
    <xf numFmtId="0" fontId="6" fillId="0" borderId="5" xfId="3" applyFont="1" applyBorder="1" applyAlignment="1">
      <alignment horizontal="right" vertical="center" wrapText="1"/>
    </xf>
    <xf numFmtId="0" fontId="6" fillId="0" borderId="6" xfId="3" applyFont="1" applyBorder="1" applyAlignment="1">
      <alignment horizontal="right" vertical="center" wrapText="1"/>
    </xf>
    <xf numFmtId="0" fontId="6" fillId="0" borderId="59" xfId="3" applyFont="1" applyFill="1" applyBorder="1" applyAlignment="1">
      <alignment horizontal="right" vertical="center" wrapText="1"/>
    </xf>
    <xf numFmtId="0" fontId="6" fillId="0" borderId="60" xfId="3" applyFont="1" applyFill="1" applyBorder="1" applyAlignment="1">
      <alignment horizontal="right" vertical="center" wrapText="1"/>
    </xf>
    <xf numFmtId="0" fontId="6" fillId="0" borderId="61" xfId="3" applyFont="1" applyFill="1" applyBorder="1" applyAlignment="1">
      <alignment horizontal="right" vertical="center" wrapText="1"/>
    </xf>
    <xf numFmtId="0" fontId="7" fillId="0" borderId="64" xfId="0" applyFont="1" applyFill="1" applyBorder="1" applyAlignment="1">
      <alignment horizontal="left" vertical="center"/>
    </xf>
    <xf numFmtId="0" fontId="7" fillId="0" borderId="65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6" xfId="2" applyFont="1" applyBorder="1" applyAlignment="1">
      <alignment horizontal="center" vertical="center" wrapText="1"/>
    </xf>
    <xf numFmtId="0" fontId="6" fillId="0" borderId="37" xfId="2" applyFont="1" applyBorder="1" applyAlignment="1">
      <alignment horizontal="center" vertical="center" wrapText="1"/>
    </xf>
    <xf numFmtId="0" fontId="6" fillId="0" borderId="33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37" xfId="4" applyFont="1" applyBorder="1" applyAlignment="1">
      <alignment horizontal="center" vertical="center" wrapText="1"/>
    </xf>
    <xf numFmtId="0" fontId="6" fillId="0" borderId="34" xfId="4" applyFont="1" applyBorder="1" applyAlignment="1">
      <alignment horizontal="center" vertical="center" wrapText="1"/>
    </xf>
    <xf numFmtId="0" fontId="6" fillId="0" borderId="25" xfId="4" applyFont="1" applyBorder="1" applyAlignment="1">
      <alignment horizontal="center" vertical="center" wrapText="1"/>
    </xf>
    <xf numFmtId="0" fontId="6" fillId="0" borderId="38" xfId="4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6" fillId="0" borderId="27" xfId="4" applyFont="1" applyBorder="1" applyAlignment="1">
      <alignment horizontal="center" vertical="center" wrapText="1"/>
    </xf>
    <xf numFmtId="0" fontId="6" fillId="0" borderId="28" xfId="4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</cellXfs>
  <cellStyles count="5">
    <cellStyle name="Excel Built-in Normal" xfId="1"/>
    <cellStyle name="Normalny" xfId="0" builtinId="0"/>
    <cellStyle name="Normalny 2" xfId="2"/>
    <cellStyle name="Normalny 3" xfId="3"/>
    <cellStyle name="Normalny 5" xfId="4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tabSelected="1" view="pageBreakPreview" topLeftCell="A10" zoomScale="120" zoomScaleNormal="110" zoomScaleSheetLayoutView="120" workbookViewId="0">
      <selection sqref="A1:G1"/>
    </sheetView>
  </sheetViews>
  <sheetFormatPr defaultRowHeight="14.25"/>
  <cols>
    <col min="1" max="1" width="2.625" style="2" customWidth="1"/>
    <col min="2" max="2" width="45" customWidth="1"/>
    <col min="3" max="3" width="12.625" customWidth="1"/>
    <col min="4" max="4" width="9.25" customWidth="1"/>
    <col min="5" max="5" width="6.75" customWidth="1"/>
    <col min="6" max="6" width="9.25" customWidth="1"/>
    <col min="7" max="7" width="11" customWidth="1"/>
    <col min="8" max="8" width="10.625" style="8" hidden="1" customWidth="1"/>
    <col min="9" max="9" width="10.75" hidden="1" customWidth="1"/>
    <col min="10" max="10" width="0" style="10" hidden="1" customWidth="1"/>
  </cols>
  <sheetData>
    <row r="1" spans="1:10" ht="39.75" customHeight="1">
      <c r="A1" s="93" t="s">
        <v>81</v>
      </c>
      <c r="B1" s="93"/>
      <c r="C1" s="93"/>
      <c r="D1" s="93"/>
      <c r="E1" s="93"/>
      <c r="F1" s="93"/>
      <c r="G1" s="93"/>
    </row>
    <row r="2" spans="1:10" ht="37.5" customHeight="1">
      <c r="A2" s="94" t="s">
        <v>74</v>
      </c>
      <c r="B2" s="94"/>
      <c r="C2" s="94"/>
      <c r="D2" s="94"/>
      <c r="E2" s="94"/>
      <c r="F2" s="94"/>
      <c r="G2" s="94"/>
      <c r="I2" s="5"/>
    </row>
    <row r="3" spans="1:10" ht="37.5" customHeight="1">
      <c r="A3" s="113" t="s">
        <v>75</v>
      </c>
      <c r="B3" s="114"/>
      <c r="C3" s="114"/>
      <c r="D3" s="114"/>
      <c r="E3" s="114"/>
      <c r="F3" s="114"/>
      <c r="G3" s="114"/>
      <c r="I3" s="5"/>
    </row>
    <row r="4" spans="1:10" ht="27" customHeight="1" thickBot="1">
      <c r="A4" s="94" t="s">
        <v>76</v>
      </c>
      <c r="B4" s="94"/>
      <c r="C4" s="94"/>
      <c r="D4" s="94"/>
      <c r="E4" s="94"/>
      <c r="F4" s="94"/>
      <c r="G4" s="94"/>
      <c r="I4" s="5"/>
    </row>
    <row r="5" spans="1:10" ht="14.25" customHeight="1" thickBot="1">
      <c r="A5" s="95" t="s">
        <v>0</v>
      </c>
      <c r="B5" s="96"/>
      <c r="C5" s="101" t="s">
        <v>38</v>
      </c>
      <c r="D5" s="101" t="s">
        <v>1</v>
      </c>
      <c r="E5" s="104" t="s">
        <v>2</v>
      </c>
      <c r="F5" s="110" t="s">
        <v>77</v>
      </c>
      <c r="G5" s="107" t="s">
        <v>39</v>
      </c>
      <c r="I5" s="5"/>
    </row>
    <row r="6" spans="1:10" ht="11.25" customHeight="1" thickBot="1">
      <c r="A6" s="97"/>
      <c r="B6" s="98"/>
      <c r="C6" s="102"/>
      <c r="D6" s="102"/>
      <c r="E6" s="105"/>
      <c r="F6" s="111"/>
      <c r="G6" s="108"/>
      <c r="H6" s="73" t="s">
        <v>67</v>
      </c>
      <c r="I6" s="71" t="s">
        <v>68</v>
      </c>
      <c r="J6" s="72" t="s">
        <v>47</v>
      </c>
    </row>
    <row r="7" spans="1:10" ht="11.25" customHeight="1" thickBot="1">
      <c r="A7" s="99"/>
      <c r="B7" s="100"/>
      <c r="C7" s="103"/>
      <c r="D7" s="103"/>
      <c r="E7" s="106"/>
      <c r="F7" s="112"/>
      <c r="G7" s="109"/>
      <c r="H7" s="73"/>
      <c r="I7" s="71"/>
      <c r="J7" s="72"/>
    </row>
    <row r="8" spans="1:10" ht="30" customHeight="1">
      <c r="A8" s="29">
        <v>1</v>
      </c>
      <c r="B8" s="30" t="s">
        <v>48</v>
      </c>
      <c r="C8" s="31" t="s">
        <v>8</v>
      </c>
      <c r="D8" s="32" t="s">
        <v>3</v>
      </c>
      <c r="E8" s="36">
        <v>5</v>
      </c>
      <c r="F8" s="18"/>
      <c r="G8" s="38">
        <f>F8*E8</f>
        <v>0</v>
      </c>
      <c r="H8" s="20">
        <v>300</v>
      </c>
      <c r="I8" s="19">
        <v>500</v>
      </c>
      <c r="J8" s="14">
        <f>AVERAGE(H8:I8)</f>
        <v>400</v>
      </c>
    </row>
    <row r="9" spans="1:10" ht="30.75" customHeight="1">
      <c r="A9" s="33">
        <v>2</v>
      </c>
      <c r="B9" s="34" t="s">
        <v>56</v>
      </c>
      <c r="C9" s="30"/>
      <c r="D9" s="35" t="s">
        <v>3</v>
      </c>
      <c r="E9" s="37">
        <v>200</v>
      </c>
      <c r="F9" s="12"/>
      <c r="G9" s="39">
        <f t="shared" ref="G9:G44" si="0">F9*E9</f>
        <v>0</v>
      </c>
      <c r="H9" s="20">
        <v>60</v>
      </c>
      <c r="I9" s="19">
        <v>40</v>
      </c>
      <c r="J9" s="14">
        <f>AVERAGE(H9:I9)</f>
        <v>50</v>
      </c>
    </row>
    <row r="10" spans="1:10" ht="27" customHeight="1">
      <c r="A10" s="33">
        <v>3</v>
      </c>
      <c r="B10" s="34" t="s">
        <v>78</v>
      </c>
      <c r="C10" s="30"/>
      <c r="D10" s="35" t="s">
        <v>9</v>
      </c>
      <c r="E10" s="37">
        <v>40</v>
      </c>
      <c r="F10" s="12"/>
      <c r="G10" s="39">
        <f t="shared" si="0"/>
        <v>0</v>
      </c>
      <c r="H10" s="20">
        <v>360</v>
      </c>
      <c r="I10" s="19">
        <v>95</v>
      </c>
      <c r="J10" s="14">
        <f>AVERAGE(H10:I10)</f>
        <v>227.5</v>
      </c>
    </row>
    <row r="11" spans="1:10" ht="29.25" customHeight="1">
      <c r="A11" s="33">
        <v>4</v>
      </c>
      <c r="B11" s="34" t="s">
        <v>69</v>
      </c>
      <c r="C11" s="34"/>
      <c r="D11" s="35" t="s">
        <v>3</v>
      </c>
      <c r="E11" s="37">
        <v>15</v>
      </c>
      <c r="F11" s="12"/>
      <c r="G11" s="39">
        <f t="shared" ref="G11" si="1">F11*E11</f>
        <v>0</v>
      </c>
      <c r="H11" s="20">
        <v>480</v>
      </c>
      <c r="I11" s="19">
        <v>450</v>
      </c>
      <c r="J11" s="14">
        <f>AVERAGE(H11:I11)</f>
        <v>465</v>
      </c>
    </row>
    <row r="12" spans="1:10" ht="38.25" customHeight="1">
      <c r="A12" s="33">
        <v>5</v>
      </c>
      <c r="B12" s="34" t="s">
        <v>70</v>
      </c>
      <c r="C12" s="34"/>
      <c r="D12" s="35" t="s">
        <v>3</v>
      </c>
      <c r="E12" s="37">
        <v>8</v>
      </c>
      <c r="F12" s="12"/>
      <c r="G12" s="39">
        <f t="shared" si="0"/>
        <v>0</v>
      </c>
      <c r="H12" s="20">
        <v>480</v>
      </c>
      <c r="I12" s="19">
        <v>400</v>
      </c>
      <c r="J12" s="14">
        <f>AVERAGE(H12:I12)</f>
        <v>440</v>
      </c>
    </row>
    <row r="13" spans="1:10" ht="27" customHeight="1">
      <c r="A13" s="81" t="s">
        <v>10</v>
      </c>
      <c r="B13" s="82"/>
      <c r="C13" s="82"/>
      <c r="D13" s="82"/>
      <c r="E13" s="82"/>
      <c r="F13" s="17"/>
      <c r="G13" s="21"/>
      <c r="H13" s="20"/>
      <c r="I13" s="13"/>
      <c r="J13" s="14"/>
    </row>
    <row r="14" spans="1:10" ht="30.75" customHeight="1">
      <c r="A14" s="48">
        <v>6</v>
      </c>
      <c r="B14" s="49" t="s">
        <v>11</v>
      </c>
      <c r="C14" s="50" t="s">
        <v>12</v>
      </c>
      <c r="D14" s="51" t="s">
        <v>3</v>
      </c>
      <c r="E14" s="40">
        <v>50</v>
      </c>
      <c r="F14" s="15"/>
      <c r="G14" s="42">
        <f t="shared" si="0"/>
        <v>0</v>
      </c>
      <c r="H14" s="20">
        <v>180</v>
      </c>
      <c r="I14" s="19">
        <v>200</v>
      </c>
      <c r="J14" s="14">
        <f t="shared" ref="J14:J22" si="2">AVERAGE(H14:I14)</f>
        <v>190</v>
      </c>
    </row>
    <row r="15" spans="1:10" ht="27" customHeight="1">
      <c r="A15" s="48">
        <v>7</v>
      </c>
      <c r="B15" s="52" t="s">
        <v>57</v>
      </c>
      <c r="C15" s="34" t="s">
        <v>49</v>
      </c>
      <c r="D15" s="35" t="s">
        <v>6</v>
      </c>
      <c r="E15" s="37">
        <v>10</v>
      </c>
      <c r="F15" s="15"/>
      <c r="G15" s="42">
        <f t="shared" si="0"/>
        <v>0</v>
      </c>
      <c r="H15" s="20">
        <v>75</v>
      </c>
      <c r="I15" s="19">
        <v>100</v>
      </c>
      <c r="J15" s="14">
        <f t="shared" si="2"/>
        <v>87.5</v>
      </c>
    </row>
    <row r="16" spans="1:10" ht="30" customHeight="1">
      <c r="A16" s="48">
        <v>8</v>
      </c>
      <c r="B16" s="52" t="s">
        <v>58</v>
      </c>
      <c r="C16" s="53" t="s">
        <v>13</v>
      </c>
      <c r="D16" s="51" t="s">
        <v>6</v>
      </c>
      <c r="E16" s="40">
        <v>12</v>
      </c>
      <c r="F16" s="15"/>
      <c r="G16" s="42">
        <f t="shared" si="0"/>
        <v>0</v>
      </c>
      <c r="H16" s="20">
        <v>180</v>
      </c>
      <c r="I16" s="19">
        <v>290</v>
      </c>
      <c r="J16" s="14">
        <f t="shared" si="2"/>
        <v>235</v>
      </c>
    </row>
    <row r="17" spans="1:27" ht="30" customHeight="1">
      <c r="A17" s="48">
        <v>9</v>
      </c>
      <c r="B17" s="54" t="s">
        <v>59</v>
      </c>
      <c r="C17" s="55" t="s">
        <v>14</v>
      </c>
      <c r="D17" s="51" t="s">
        <v>6</v>
      </c>
      <c r="E17" s="40">
        <v>50</v>
      </c>
      <c r="F17" s="15"/>
      <c r="G17" s="42">
        <f t="shared" si="0"/>
        <v>0</v>
      </c>
      <c r="H17" s="20">
        <v>35</v>
      </c>
      <c r="I17" s="19">
        <v>155</v>
      </c>
      <c r="J17" s="14">
        <f t="shared" si="2"/>
        <v>95</v>
      </c>
    </row>
    <row r="18" spans="1:27" ht="24.75" customHeight="1">
      <c r="A18" s="48">
        <v>10</v>
      </c>
      <c r="B18" s="54" t="s">
        <v>15</v>
      </c>
      <c r="C18" s="55" t="s">
        <v>16</v>
      </c>
      <c r="D18" s="51" t="s">
        <v>6</v>
      </c>
      <c r="E18" s="40">
        <v>20</v>
      </c>
      <c r="F18" s="15"/>
      <c r="G18" s="42">
        <f t="shared" si="0"/>
        <v>0</v>
      </c>
      <c r="H18" s="20">
        <v>120</v>
      </c>
      <c r="I18" s="19">
        <v>150</v>
      </c>
      <c r="J18" s="14">
        <f t="shared" si="2"/>
        <v>135</v>
      </c>
    </row>
    <row r="19" spans="1:27" ht="31.5" customHeight="1">
      <c r="A19" s="48">
        <v>11</v>
      </c>
      <c r="B19" s="54" t="s">
        <v>60</v>
      </c>
      <c r="C19" s="53" t="s">
        <v>17</v>
      </c>
      <c r="D19" s="56" t="s">
        <v>6</v>
      </c>
      <c r="E19" s="40">
        <v>30</v>
      </c>
      <c r="F19" s="15"/>
      <c r="G19" s="42">
        <f t="shared" si="0"/>
        <v>0</v>
      </c>
      <c r="H19" s="20">
        <v>20</v>
      </c>
      <c r="I19" s="19">
        <v>20</v>
      </c>
      <c r="J19" s="14">
        <f t="shared" si="2"/>
        <v>20</v>
      </c>
    </row>
    <row r="20" spans="1:27" ht="25.5" customHeight="1">
      <c r="A20" s="48">
        <v>12</v>
      </c>
      <c r="B20" s="54" t="s">
        <v>61</v>
      </c>
      <c r="C20" s="55" t="s">
        <v>18</v>
      </c>
      <c r="D20" s="56" t="s">
        <v>6</v>
      </c>
      <c r="E20" s="40">
        <v>30</v>
      </c>
      <c r="F20" s="15"/>
      <c r="G20" s="42">
        <f t="shared" si="0"/>
        <v>0</v>
      </c>
      <c r="H20" s="20">
        <v>20</v>
      </c>
      <c r="I20" s="19">
        <v>20</v>
      </c>
      <c r="J20" s="14">
        <f t="shared" si="2"/>
        <v>20</v>
      </c>
    </row>
    <row r="21" spans="1:27" ht="24.75" customHeight="1">
      <c r="A21" s="48">
        <v>13</v>
      </c>
      <c r="B21" s="54" t="s">
        <v>62</v>
      </c>
      <c r="C21" s="57" t="s">
        <v>63</v>
      </c>
      <c r="D21" s="56" t="s">
        <v>6</v>
      </c>
      <c r="E21" s="41">
        <v>1</v>
      </c>
      <c r="F21" s="15"/>
      <c r="G21" s="42">
        <f t="shared" si="0"/>
        <v>0</v>
      </c>
      <c r="H21" s="20">
        <v>500</v>
      </c>
      <c r="I21" s="19">
        <v>500</v>
      </c>
      <c r="J21" s="14">
        <f t="shared" si="2"/>
        <v>500</v>
      </c>
    </row>
    <row r="22" spans="1:27" ht="31.5" customHeight="1">
      <c r="A22" s="48">
        <v>14</v>
      </c>
      <c r="B22" s="58" t="s">
        <v>64</v>
      </c>
      <c r="C22" s="59" t="s">
        <v>19</v>
      </c>
      <c r="D22" s="60" t="s">
        <v>6</v>
      </c>
      <c r="E22" s="41">
        <v>8</v>
      </c>
      <c r="F22" s="15"/>
      <c r="G22" s="42">
        <f t="shared" si="0"/>
        <v>0</v>
      </c>
      <c r="H22" s="20">
        <v>720</v>
      </c>
      <c r="I22" s="19">
        <v>1200</v>
      </c>
      <c r="J22" s="14">
        <f t="shared" si="2"/>
        <v>960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7.75" customHeight="1">
      <c r="A23" s="83" t="s">
        <v>7</v>
      </c>
      <c r="B23" s="84"/>
      <c r="C23" s="84"/>
      <c r="D23" s="84"/>
      <c r="E23" s="84"/>
      <c r="F23" s="16"/>
      <c r="G23" s="22"/>
      <c r="H23" s="20"/>
      <c r="I23" s="19"/>
      <c r="J23" s="14"/>
    </row>
    <row r="24" spans="1:27" ht="30.75" customHeight="1">
      <c r="A24" s="61">
        <v>15</v>
      </c>
      <c r="B24" s="62" t="s">
        <v>55</v>
      </c>
      <c r="C24" s="63" t="s">
        <v>51</v>
      </c>
      <c r="D24" s="32" t="s">
        <v>41</v>
      </c>
      <c r="E24" s="36">
        <v>5</v>
      </c>
      <c r="F24" s="11"/>
      <c r="G24" s="42">
        <f t="shared" si="0"/>
        <v>0</v>
      </c>
      <c r="H24" s="20">
        <v>600</v>
      </c>
      <c r="I24" s="19">
        <v>540</v>
      </c>
      <c r="J24" s="14">
        <f t="shared" ref="J24:J28" si="3">AVERAGE(H24:I24)</f>
        <v>570</v>
      </c>
    </row>
    <row r="25" spans="1:27" ht="32.25" customHeight="1">
      <c r="A25" s="61">
        <v>16</v>
      </c>
      <c r="B25" s="30" t="s">
        <v>42</v>
      </c>
      <c r="C25" s="64" t="s">
        <v>20</v>
      </c>
      <c r="D25" s="32" t="s">
        <v>6</v>
      </c>
      <c r="E25" s="37">
        <v>10</v>
      </c>
      <c r="F25" s="11"/>
      <c r="G25" s="42">
        <f t="shared" si="0"/>
        <v>0</v>
      </c>
      <c r="H25" s="20">
        <v>240</v>
      </c>
      <c r="I25" s="19">
        <v>240</v>
      </c>
      <c r="J25" s="14">
        <f t="shared" si="3"/>
        <v>240</v>
      </c>
    </row>
    <row r="26" spans="1:27" ht="28.5" customHeight="1">
      <c r="A26" s="61">
        <v>17</v>
      </c>
      <c r="B26" s="34" t="s">
        <v>50</v>
      </c>
      <c r="C26" s="34" t="s">
        <v>21</v>
      </c>
      <c r="D26" s="32" t="s">
        <v>6</v>
      </c>
      <c r="E26" s="37">
        <v>5</v>
      </c>
      <c r="F26" s="11"/>
      <c r="G26" s="42">
        <f t="shared" si="0"/>
        <v>0</v>
      </c>
      <c r="H26" s="20">
        <v>1450</v>
      </c>
      <c r="I26" s="19">
        <v>1800</v>
      </c>
      <c r="J26" s="14">
        <f t="shared" si="3"/>
        <v>1625</v>
      </c>
    </row>
    <row r="27" spans="1:27" ht="31.5" customHeight="1">
      <c r="A27" s="61">
        <v>18</v>
      </c>
      <c r="B27" s="34" t="s">
        <v>43</v>
      </c>
      <c r="C27" s="34" t="s">
        <v>21</v>
      </c>
      <c r="D27" s="32" t="s">
        <v>6</v>
      </c>
      <c r="E27" s="37">
        <v>5</v>
      </c>
      <c r="F27" s="11"/>
      <c r="G27" s="42">
        <f t="shared" si="0"/>
        <v>0</v>
      </c>
      <c r="H27" s="20">
        <v>360</v>
      </c>
      <c r="I27" s="19">
        <v>450</v>
      </c>
      <c r="J27" s="14">
        <f t="shared" si="3"/>
        <v>405</v>
      </c>
    </row>
    <row r="28" spans="1:27" ht="30.75" customHeight="1">
      <c r="A28" s="61">
        <v>19</v>
      </c>
      <c r="B28" s="34" t="s">
        <v>44</v>
      </c>
      <c r="C28" s="34" t="s">
        <v>45</v>
      </c>
      <c r="D28" s="32" t="s">
        <v>6</v>
      </c>
      <c r="E28" s="37">
        <v>5</v>
      </c>
      <c r="F28" s="11"/>
      <c r="G28" s="42">
        <f t="shared" si="0"/>
        <v>0</v>
      </c>
      <c r="H28" s="20">
        <v>120</v>
      </c>
      <c r="I28" s="19">
        <v>120</v>
      </c>
      <c r="J28" s="14">
        <f t="shared" si="3"/>
        <v>120</v>
      </c>
    </row>
    <row r="29" spans="1:27" ht="31.5" customHeight="1">
      <c r="A29" s="83" t="s">
        <v>22</v>
      </c>
      <c r="B29" s="84"/>
      <c r="C29" s="84"/>
      <c r="D29" s="84"/>
      <c r="E29" s="84"/>
      <c r="F29" s="16"/>
      <c r="G29" s="23"/>
      <c r="H29" s="20"/>
      <c r="I29" s="19"/>
      <c r="J29" s="14"/>
    </row>
    <row r="30" spans="1:27" ht="31.5" customHeight="1">
      <c r="A30" s="65">
        <v>20</v>
      </c>
      <c r="B30" s="30" t="s">
        <v>72</v>
      </c>
      <c r="C30" s="30" t="s">
        <v>71</v>
      </c>
      <c r="D30" s="35" t="s">
        <v>6</v>
      </c>
      <c r="E30" s="43">
        <v>3</v>
      </c>
      <c r="F30" s="12"/>
      <c r="G30" s="42">
        <f t="shared" ref="G30" si="4">F30*E30</f>
        <v>0</v>
      </c>
      <c r="H30" s="20"/>
      <c r="I30" s="19"/>
      <c r="J30" s="14"/>
    </row>
    <row r="31" spans="1:27" ht="33" customHeight="1">
      <c r="A31" s="65">
        <v>21</v>
      </c>
      <c r="B31" s="30" t="s">
        <v>52</v>
      </c>
      <c r="C31" s="30" t="s">
        <v>73</v>
      </c>
      <c r="D31" s="35" t="s">
        <v>6</v>
      </c>
      <c r="E31" s="44">
        <v>6</v>
      </c>
      <c r="F31" s="12"/>
      <c r="G31" s="42">
        <f t="shared" si="0"/>
        <v>0</v>
      </c>
      <c r="H31" s="20">
        <v>240</v>
      </c>
      <c r="I31" s="19">
        <v>200</v>
      </c>
      <c r="J31" s="14">
        <f>AVERAGE(H31:I31)</f>
        <v>220</v>
      </c>
    </row>
    <row r="32" spans="1:27" ht="30.75" customHeight="1">
      <c r="A32" s="65">
        <v>22</v>
      </c>
      <c r="B32" s="34" t="s">
        <v>53</v>
      </c>
      <c r="C32" s="74" t="s">
        <v>65</v>
      </c>
      <c r="D32" s="51" t="s">
        <v>6</v>
      </c>
      <c r="E32" s="45">
        <v>4</v>
      </c>
      <c r="F32" s="11"/>
      <c r="G32" s="42">
        <f t="shared" si="0"/>
        <v>0</v>
      </c>
      <c r="H32" s="20">
        <v>120</v>
      </c>
      <c r="I32" s="19">
        <v>100</v>
      </c>
      <c r="J32" s="14">
        <f>AVERAGE(H32:I32)</f>
        <v>110</v>
      </c>
    </row>
    <row r="33" spans="1:27" ht="30" customHeight="1">
      <c r="A33" s="65">
        <v>23</v>
      </c>
      <c r="B33" s="34" t="s">
        <v>66</v>
      </c>
      <c r="C33" s="75"/>
      <c r="D33" s="51" t="s">
        <v>6</v>
      </c>
      <c r="E33" s="45">
        <v>3</v>
      </c>
      <c r="F33" s="11"/>
      <c r="G33" s="42">
        <f t="shared" si="0"/>
        <v>0</v>
      </c>
      <c r="H33" s="20">
        <v>120</v>
      </c>
      <c r="I33" s="19">
        <v>110</v>
      </c>
      <c r="J33" s="14">
        <f>AVERAGE(H33:I33)</f>
        <v>115</v>
      </c>
    </row>
    <row r="34" spans="1:27" ht="49.5" customHeight="1">
      <c r="A34" s="65">
        <v>24</v>
      </c>
      <c r="B34" s="66" t="s">
        <v>79</v>
      </c>
      <c r="C34" s="75"/>
      <c r="D34" s="51" t="s">
        <v>6</v>
      </c>
      <c r="E34" s="45">
        <v>4</v>
      </c>
      <c r="F34" s="11"/>
      <c r="G34" s="42">
        <f t="shared" si="0"/>
        <v>0</v>
      </c>
      <c r="H34" s="20">
        <v>120</v>
      </c>
      <c r="I34" s="19">
        <v>50</v>
      </c>
      <c r="J34" s="14">
        <f>AVERAGE(H34:I34)</f>
        <v>85</v>
      </c>
    </row>
    <row r="35" spans="1:27" ht="30" customHeight="1">
      <c r="A35" s="69">
        <v>25</v>
      </c>
      <c r="B35" s="54" t="s">
        <v>80</v>
      </c>
      <c r="C35" s="76"/>
      <c r="D35" s="70" t="s">
        <v>6</v>
      </c>
      <c r="E35" s="45">
        <v>4</v>
      </c>
      <c r="F35" s="11"/>
      <c r="G35" s="42">
        <f t="shared" si="0"/>
        <v>0</v>
      </c>
      <c r="H35" s="20">
        <v>120</v>
      </c>
      <c r="I35" s="19">
        <v>85</v>
      </c>
      <c r="J35" s="14">
        <f>AVERAGE(H35:I35)</f>
        <v>102.5</v>
      </c>
    </row>
    <row r="36" spans="1:27" ht="28.5" customHeight="1">
      <c r="A36" s="91" t="s">
        <v>23</v>
      </c>
      <c r="B36" s="92"/>
      <c r="C36" s="92"/>
      <c r="D36" s="92"/>
      <c r="E36" s="92"/>
      <c r="F36" s="27"/>
      <c r="G36" s="28"/>
      <c r="H36" s="20"/>
      <c r="I36" s="19"/>
      <c r="J36" s="14"/>
    </row>
    <row r="37" spans="1:27" ht="30.75" customHeight="1">
      <c r="A37" s="33">
        <v>26</v>
      </c>
      <c r="B37" s="34" t="s">
        <v>24</v>
      </c>
      <c r="C37" s="34" t="s">
        <v>54</v>
      </c>
      <c r="D37" s="51" t="s">
        <v>6</v>
      </c>
      <c r="E37" s="45">
        <v>2</v>
      </c>
      <c r="F37" s="11"/>
      <c r="G37" s="42">
        <f t="shared" si="0"/>
        <v>0</v>
      </c>
      <c r="H37" s="20">
        <v>120</v>
      </c>
      <c r="I37" s="19">
        <v>100</v>
      </c>
      <c r="J37" s="14">
        <f t="shared" ref="J37:J44" si="5">AVERAGE(H37:I37)</f>
        <v>110</v>
      </c>
    </row>
    <row r="38" spans="1:27" ht="28.5" customHeight="1">
      <c r="A38" s="33">
        <v>27</v>
      </c>
      <c r="B38" s="34" t="s">
        <v>25</v>
      </c>
      <c r="C38" s="34" t="s">
        <v>26</v>
      </c>
      <c r="D38" s="51" t="s">
        <v>6</v>
      </c>
      <c r="E38" s="45">
        <v>6</v>
      </c>
      <c r="F38" s="11"/>
      <c r="G38" s="42">
        <f t="shared" si="0"/>
        <v>0</v>
      </c>
      <c r="H38" s="20">
        <v>180</v>
      </c>
      <c r="I38" s="19">
        <v>110</v>
      </c>
      <c r="J38" s="14">
        <f t="shared" si="5"/>
        <v>145</v>
      </c>
    </row>
    <row r="39" spans="1:27" ht="27" customHeight="1">
      <c r="A39" s="33">
        <v>28</v>
      </c>
      <c r="B39" s="34" t="s">
        <v>27</v>
      </c>
      <c r="C39" s="34" t="s">
        <v>28</v>
      </c>
      <c r="D39" s="51" t="s">
        <v>6</v>
      </c>
      <c r="E39" s="45">
        <v>4</v>
      </c>
      <c r="F39" s="11"/>
      <c r="G39" s="42">
        <f t="shared" si="0"/>
        <v>0</v>
      </c>
      <c r="H39" s="20">
        <v>120</v>
      </c>
      <c r="I39" s="19">
        <v>90</v>
      </c>
      <c r="J39" s="14">
        <f t="shared" si="5"/>
        <v>105</v>
      </c>
    </row>
    <row r="40" spans="1:27" ht="30" customHeight="1">
      <c r="A40" s="33">
        <v>29</v>
      </c>
      <c r="B40" s="34" t="s">
        <v>29</v>
      </c>
      <c r="C40" s="34" t="s">
        <v>30</v>
      </c>
      <c r="D40" s="35" t="s">
        <v>6</v>
      </c>
      <c r="E40" s="44">
        <v>2</v>
      </c>
      <c r="F40" s="11"/>
      <c r="G40" s="42">
        <f t="shared" si="0"/>
        <v>0</v>
      </c>
      <c r="H40" s="20">
        <v>240</v>
      </c>
      <c r="I40" s="19">
        <v>230</v>
      </c>
      <c r="J40" s="14">
        <f t="shared" si="5"/>
        <v>235</v>
      </c>
    </row>
    <row r="41" spans="1:27" ht="28.5" customHeight="1">
      <c r="A41" s="33">
        <v>30</v>
      </c>
      <c r="B41" s="34" t="s">
        <v>31</v>
      </c>
      <c r="C41" s="34" t="s">
        <v>32</v>
      </c>
      <c r="D41" s="35" t="s">
        <v>6</v>
      </c>
      <c r="E41" s="46">
        <v>3</v>
      </c>
      <c r="F41" s="11"/>
      <c r="G41" s="42">
        <f t="shared" si="0"/>
        <v>0</v>
      </c>
      <c r="H41" s="20">
        <v>120</v>
      </c>
      <c r="I41" s="19">
        <v>60</v>
      </c>
      <c r="J41" s="14">
        <f t="shared" si="5"/>
        <v>90</v>
      </c>
    </row>
    <row r="42" spans="1:27" ht="29.25" customHeight="1">
      <c r="A42" s="33">
        <v>31</v>
      </c>
      <c r="B42" s="34" t="s">
        <v>46</v>
      </c>
      <c r="C42" s="34" t="s">
        <v>33</v>
      </c>
      <c r="D42" s="35" t="s">
        <v>6</v>
      </c>
      <c r="E42" s="46">
        <v>2</v>
      </c>
      <c r="F42" s="11"/>
      <c r="G42" s="42">
        <f t="shared" si="0"/>
        <v>0</v>
      </c>
      <c r="H42" s="20">
        <v>120</v>
      </c>
      <c r="I42" s="19">
        <v>190</v>
      </c>
      <c r="J42" s="14">
        <f t="shared" si="5"/>
        <v>155</v>
      </c>
    </row>
    <row r="43" spans="1:27" ht="29.25" customHeight="1">
      <c r="A43" s="33">
        <v>32</v>
      </c>
      <c r="B43" s="34" t="s">
        <v>34</v>
      </c>
      <c r="C43" s="34" t="s">
        <v>35</v>
      </c>
      <c r="D43" s="35" t="s">
        <v>6</v>
      </c>
      <c r="E43" s="46">
        <v>1</v>
      </c>
      <c r="F43" s="11"/>
      <c r="G43" s="42">
        <f t="shared" si="0"/>
        <v>0</v>
      </c>
      <c r="H43" s="20">
        <v>480</v>
      </c>
      <c r="I43" s="19">
        <v>1800</v>
      </c>
      <c r="J43" s="14">
        <f t="shared" si="5"/>
        <v>1140</v>
      </c>
    </row>
    <row r="44" spans="1:27" ht="24.75" customHeight="1">
      <c r="A44" s="33">
        <v>33</v>
      </c>
      <c r="B44" s="67" t="s">
        <v>36</v>
      </c>
      <c r="C44" s="67" t="s">
        <v>37</v>
      </c>
      <c r="D44" s="68" t="s">
        <v>6</v>
      </c>
      <c r="E44" s="47">
        <v>4</v>
      </c>
      <c r="F44" s="11"/>
      <c r="G44" s="42">
        <f t="shared" si="0"/>
        <v>0</v>
      </c>
      <c r="H44" s="20">
        <v>360</v>
      </c>
      <c r="I44" s="19">
        <v>650</v>
      </c>
      <c r="J44" s="14">
        <f t="shared" si="5"/>
        <v>505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" customHeight="1" thickBot="1">
      <c r="A45" s="78" t="s">
        <v>4</v>
      </c>
      <c r="B45" s="79"/>
      <c r="C45" s="79"/>
      <c r="D45" s="79"/>
      <c r="E45" s="79"/>
      <c r="F45" s="80"/>
      <c r="G45" s="24">
        <f>SUM(G8:G44)</f>
        <v>0</v>
      </c>
    </row>
    <row r="46" spans="1:27" ht="15" thickBot="1">
      <c r="A46" s="85" t="s">
        <v>40</v>
      </c>
      <c r="B46" s="86"/>
      <c r="C46" s="86"/>
      <c r="D46" s="86"/>
      <c r="E46" s="86"/>
      <c r="F46" s="87"/>
      <c r="G46" s="25">
        <f>0.23*G45</f>
        <v>0</v>
      </c>
    </row>
    <row r="47" spans="1:27" ht="15.75" thickBot="1">
      <c r="A47" s="88" t="s">
        <v>5</v>
      </c>
      <c r="B47" s="89"/>
      <c r="C47" s="89"/>
      <c r="D47" s="89"/>
      <c r="E47" s="89"/>
      <c r="F47" s="90"/>
      <c r="G47" s="26">
        <f>G45+G46</f>
        <v>0</v>
      </c>
      <c r="H47" s="9"/>
    </row>
    <row r="48" spans="1:27" ht="12.75" customHeight="1">
      <c r="B48" s="6"/>
      <c r="C48" s="7"/>
      <c r="D48" s="7"/>
    </row>
    <row r="49" spans="2:7" ht="39.75" customHeight="1">
      <c r="B49" s="77"/>
      <c r="C49" s="77"/>
      <c r="D49" s="77"/>
      <c r="E49" s="77"/>
      <c r="F49" s="77"/>
      <c r="G49" s="77"/>
    </row>
    <row r="52" spans="2:7">
      <c r="B52" s="3"/>
    </row>
    <row r="53" spans="2:7">
      <c r="B53" s="3"/>
    </row>
    <row r="54" spans="2:7">
      <c r="B54" s="3"/>
    </row>
    <row r="55" spans="2:7">
      <c r="B55" s="3"/>
    </row>
    <row r="56" spans="2:7">
      <c r="B56" s="4"/>
    </row>
    <row r="57" spans="2:7">
      <c r="B57" s="3"/>
    </row>
    <row r="58" spans="2:7">
      <c r="B58" s="3"/>
    </row>
    <row r="59" spans="2:7">
      <c r="B59" s="3"/>
    </row>
    <row r="60" spans="2:7">
      <c r="B60" s="3"/>
    </row>
    <row r="61" spans="2:7">
      <c r="B61" s="3"/>
    </row>
    <row r="62" spans="2:7">
      <c r="B62" s="3"/>
    </row>
    <row r="63" spans="2:7">
      <c r="B63" s="3"/>
    </row>
    <row r="64" spans="2:7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5"/>
    </row>
  </sheetData>
  <sheetProtection selectLockedCells="1" selectUnlockedCells="1"/>
  <mergeCells count="22">
    <mergeCell ref="A1:G1"/>
    <mergeCell ref="A2:G2"/>
    <mergeCell ref="A5:B7"/>
    <mergeCell ref="C5:C7"/>
    <mergeCell ref="D5:D7"/>
    <mergeCell ref="E5:E7"/>
    <mergeCell ref="G5:G7"/>
    <mergeCell ref="F5:F7"/>
    <mergeCell ref="A3:G3"/>
    <mergeCell ref="A4:G4"/>
    <mergeCell ref="I6:I7"/>
    <mergeCell ref="J6:J7"/>
    <mergeCell ref="H6:H7"/>
    <mergeCell ref="C32:C35"/>
    <mergeCell ref="B49:G49"/>
    <mergeCell ref="A45:F45"/>
    <mergeCell ref="A13:E13"/>
    <mergeCell ref="A23:E23"/>
    <mergeCell ref="A29:E29"/>
    <mergeCell ref="A46:F46"/>
    <mergeCell ref="A47:F47"/>
    <mergeCell ref="A36:E36"/>
  </mergeCells>
  <pageMargins left="0.7" right="0.7" top="0.75" bottom="0.75" header="0.3" footer="0.3"/>
  <pageSetup paperSize="9" scale="72" firstPageNumber="0" orientation="portrait" horizontalDpi="300" verticalDpi="300" r:id="rId1"/>
  <headerFooter alignWithMargins="0"/>
  <rowBreaks count="1" manualBreakCount="1">
    <brk id="3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Porównianie cenowe </vt:lpstr>
      <vt:lpstr>Arkusz1</vt:lpstr>
      <vt:lpstr>Arkusz2</vt:lpstr>
      <vt:lpstr>'Porównianie cenowe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Bartłomiej Zduńczyk</dc:creator>
  <cp:lastModifiedBy>Bartłomiej Zduńczyk</cp:lastModifiedBy>
  <cp:lastPrinted>2020-02-19T06:50:06Z</cp:lastPrinted>
  <dcterms:created xsi:type="dcterms:W3CDTF">2015-01-14T07:00:03Z</dcterms:created>
  <dcterms:modified xsi:type="dcterms:W3CDTF">2020-03-05T13:59:54Z</dcterms:modified>
</cp:coreProperties>
</file>