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ZAMÓWIENIA\_przetargi ZDW\2018 r\Ref. 134 - Ubezpieczenie ZDW w Olsztynie z podziałem na 2 części - ADK\PRZYGOTOWANIE POSTĘPOWANIA\SIWZ+OGŁOSZENIE - REF. 134\"/>
    </mc:Choice>
  </mc:AlternateContent>
  <xr:revisionPtr revIDLastSave="0" documentId="13_ncr:1_{254118DA-A088-4408-815A-66DC1FF8BD00}" xr6:coauthVersionLast="37" xr6:coauthVersionMax="37" xr10:uidLastSave="{00000000-0000-0000-0000-000000000000}"/>
  <bookViews>
    <workbookView xWindow="0" yWindow="0" windowWidth="25200" windowHeight="11775" activeTab="4" xr2:uid="{00000000-000D-0000-FFFF-FFFF00000000}"/>
  </bookViews>
  <sheets>
    <sheet name="OLSZTYN" sheetId="5" r:id="rId1"/>
    <sheet name="ELBLĄG" sheetId="7" r:id="rId2"/>
    <sheet name="KĘTRZYN" sheetId="8" r:id="rId3"/>
    <sheet name="NIDZICA" sheetId="9" r:id="rId4"/>
    <sheet name="OLECKO" sheetId="10" r:id="rId5"/>
    <sheet name="Arkusz1" sheetId="6" state="hidden" r:id="rId6"/>
  </sheets>
  <definedNames>
    <definedName name="_xlnm._FilterDatabase" localSheetId="1" hidden="1">ELBLĄG!$A$5:$BD$32</definedName>
    <definedName name="_xlnm._FilterDatabase" localSheetId="2" hidden="1">KĘTRZYN!$A$5:$BD$35</definedName>
    <definedName name="_xlnm._FilterDatabase" localSheetId="3" hidden="1">NIDZICA!$A$5:$BE$38</definedName>
    <definedName name="_xlnm._FilterDatabase" localSheetId="4" hidden="1">OLECKO!$A$5:$BD$24</definedName>
    <definedName name="_xlnm._FilterDatabase" localSheetId="0" hidden="1">OLSZTYN!$A$5:$BD$27</definedName>
    <definedName name="_xlnm.Print_Area" localSheetId="1">ELBLĄG!$A$1:$BC$61</definedName>
    <definedName name="_xlnm.Print_Area" localSheetId="2">KĘTRZYN!$A$1:$BC$67</definedName>
    <definedName name="_xlnm.Print_Area" localSheetId="3">NIDZICA!$A$1:$BD$73</definedName>
    <definedName name="_xlnm.Print_Area" localSheetId="4">OLECKO!$A$1:$BC$45</definedName>
    <definedName name="_xlnm.Print_Area" localSheetId="0">OLSZTYN!$A$1:$BC$29</definedName>
  </definedNames>
  <calcPr calcId="162913"/>
</workbook>
</file>

<file path=xl/calcChain.xml><?xml version="1.0" encoding="utf-8"?>
<calcChain xmlns="http://schemas.openxmlformats.org/spreadsheetml/2006/main">
  <c r="Z47" i="10" l="1"/>
  <c r="Z48" i="10"/>
  <c r="Z49" i="10" s="1"/>
  <c r="AV42" i="10"/>
  <c r="AU42" i="10"/>
  <c r="AT42" i="10"/>
  <c r="AR42" i="10"/>
  <c r="AP42" i="10"/>
  <c r="AP43" i="10" s="1"/>
  <c r="AJ42" i="10"/>
  <c r="AI42" i="10"/>
  <c r="AW41" i="10"/>
  <c r="AW40" i="10"/>
  <c r="AW39" i="10"/>
  <c r="AO39" i="10"/>
  <c r="AF39" i="10"/>
  <c r="AW38" i="10"/>
  <c r="AW37" i="10"/>
  <c r="AW36" i="10"/>
  <c r="AW35" i="10"/>
  <c r="AW34" i="10"/>
  <c r="AW33" i="10"/>
  <c r="AW32" i="10"/>
  <c r="AW31" i="10"/>
  <c r="AW30" i="10"/>
  <c r="AW29" i="10"/>
  <c r="AW28" i="10"/>
  <c r="AW27" i="10"/>
  <c r="AW26" i="10"/>
  <c r="AW25" i="10"/>
  <c r="AV23" i="10"/>
  <c r="AV44" i="10" s="1"/>
  <c r="AU23" i="10"/>
  <c r="AU44" i="10" s="1"/>
  <c r="AT23" i="10"/>
  <c r="AT44" i="10" s="1"/>
  <c r="AR23" i="10"/>
  <c r="AR44" i="10" s="1"/>
  <c r="AP23" i="10"/>
  <c r="AP44" i="10" s="1"/>
  <c r="AJ23" i="10"/>
  <c r="AI23" i="10"/>
  <c r="AW22" i="10"/>
  <c r="AW21" i="10"/>
  <c r="AW20" i="10"/>
  <c r="AO20" i="10"/>
  <c r="AF20" i="10"/>
  <c r="AW19" i="10"/>
  <c r="AW18" i="10"/>
  <c r="AW17" i="10"/>
  <c r="AW16" i="10"/>
  <c r="AW15" i="10"/>
  <c r="AW14" i="10"/>
  <c r="AW13" i="10"/>
  <c r="AW12" i="10"/>
  <c r="AW11" i="10"/>
  <c r="AW10" i="10"/>
  <c r="AW9" i="10"/>
  <c r="AW8" i="10"/>
  <c r="AW7" i="10"/>
  <c r="AW6" i="10"/>
  <c r="AW23" i="10" s="1"/>
  <c r="AW42" i="10" l="1"/>
  <c r="AW44" i="10" s="1"/>
  <c r="AP45" i="10"/>
  <c r="AP24" i="10"/>
  <c r="Z75" i="9" l="1"/>
  <c r="Z76" i="9"/>
  <c r="Z77" i="9" s="1"/>
  <c r="AT72" i="9" l="1"/>
  <c r="AP72" i="9"/>
  <c r="AV70" i="9"/>
  <c r="AU70" i="9"/>
  <c r="AT70" i="9"/>
  <c r="AR70" i="9"/>
  <c r="AP70" i="9"/>
  <c r="AW69" i="9"/>
  <c r="AW68" i="9"/>
  <c r="AW67" i="9"/>
  <c r="AW66" i="9"/>
  <c r="AW65" i="9"/>
  <c r="AO65" i="9"/>
  <c r="AF65" i="9"/>
  <c r="AW64" i="9"/>
  <c r="AO64" i="9"/>
  <c r="AF64" i="9"/>
  <c r="AW63" i="9"/>
  <c r="AW62" i="9"/>
  <c r="AW61" i="9"/>
  <c r="AW60" i="9"/>
  <c r="AW59" i="9"/>
  <c r="AW58" i="9"/>
  <c r="AO58" i="9"/>
  <c r="AW57" i="9"/>
  <c r="AW56" i="9"/>
  <c r="AW55" i="9"/>
  <c r="AW54" i="9"/>
  <c r="AW53" i="9"/>
  <c r="AW52" i="9"/>
  <c r="AW51" i="9"/>
  <c r="AW50" i="9"/>
  <c r="AW49" i="9"/>
  <c r="AW48" i="9"/>
  <c r="AW47" i="9"/>
  <c r="AW46" i="9"/>
  <c r="AW45" i="9"/>
  <c r="AW44" i="9"/>
  <c r="AW43" i="9"/>
  <c r="AW42" i="9"/>
  <c r="AW41" i="9"/>
  <c r="AW40" i="9"/>
  <c r="AW39" i="9"/>
  <c r="AU37" i="9"/>
  <c r="AU72" i="9" s="1"/>
  <c r="AV37" i="9"/>
  <c r="AV72" i="9" s="1"/>
  <c r="AT37" i="9"/>
  <c r="AR37" i="9"/>
  <c r="AR72" i="9" s="1"/>
  <c r="AP37" i="9"/>
  <c r="AW36" i="9"/>
  <c r="AW35" i="9"/>
  <c r="AW34" i="9"/>
  <c r="AW33" i="9"/>
  <c r="AW32" i="9"/>
  <c r="AO32" i="9"/>
  <c r="AF32" i="9"/>
  <c r="AW31" i="9"/>
  <c r="AO31" i="9"/>
  <c r="AF31" i="9"/>
  <c r="AW30" i="9"/>
  <c r="AW29" i="9"/>
  <c r="AW28" i="9"/>
  <c r="AW27" i="9"/>
  <c r="AW26" i="9"/>
  <c r="AW25" i="9"/>
  <c r="AO25" i="9"/>
  <c r="AW24" i="9"/>
  <c r="AW23" i="9"/>
  <c r="AW22" i="9"/>
  <c r="AW21" i="9"/>
  <c r="AW20" i="9"/>
  <c r="AW19" i="9"/>
  <c r="AW18" i="9"/>
  <c r="AW17" i="9"/>
  <c r="AW16" i="9"/>
  <c r="AW15" i="9"/>
  <c r="AW14" i="9"/>
  <c r="AW13" i="9"/>
  <c r="AW12" i="9"/>
  <c r="AW11" i="9"/>
  <c r="AW10" i="9"/>
  <c r="AW9" i="9"/>
  <c r="AW8" i="9"/>
  <c r="AW7" i="9"/>
  <c r="AW37" i="9" s="1"/>
  <c r="AW6" i="9"/>
  <c r="AW70" i="9" l="1"/>
  <c r="AW72" i="9" s="1"/>
  <c r="AP71" i="9"/>
  <c r="AP73" i="9"/>
  <c r="AP38" i="9"/>
  <c r="Z70" i="8" l="1"/>
  <c r="Z69" i="8"/>
  <c r="Z71" i="8" s="1"/>
  <c r="AT58" i="7"/>
  <c r="AR58" i="7"/>
  <c r="AP58" i="7"/>
  <c r="AP31" i="7"/>
  <c r="AP60" i="7" s="1"/>
  <c r="AR31" i="7"/>
  <c r="AT31" i="7"/>
  <c r="AT60" i="7" s="1"/>
  <c r="AU31" i="7"/>
  <c r="AV64" i="8"/>
  <c r="AV66" i="8" s="1"/>
  <c r="AU64" i="8"/>
  <c r="AT64" i="8"/>
  <c r="AR64" i="8"/>
  <c r="AP65" i="8"/>
  <c r="AP64" i="8"/>
  <c r="AJ64" i="8"/>
  <c r="AI64" i="8"/>
  <c r="AW63" i="8"/>
  <c r="AO63" i="8"/>
  <c r="AF63" i="8"/>
  <c r="AW62" i="8"/>
  <c r="AW61" i="8"/>
  <c r="AW60" i="8"/>
  <c r="AO60" i="8"/>
  <c r="AW59" i="8"/>
  <c r="AW58" i="8"/>
  <c r="AO58" i="8"/>
  <c r="AW57" i="8"/>
  <c r="AW56" i="8"/>
  <c r="AW55" i="8"/>
  <c r="AW54" i="8"/>
  <c r="AW53" i="8"/>
  <c r="AW52" i="8"/>
  <c r="AW51" i="8"/>
  <c r="AW50" i="8"/>
  <c r="AW49" i="8"/>
  <c r="AW48" i="8"/>
  <c r="AW47" i="8"/>
  <c r="AW46" i="8"/>
  <c r="AW45" i="8"/>
  <c r="AW44" i="8"/>
  <c r="AW43" i="8"/>
  <c r="AW42" i="8"/>
  <c r="AW41" i="8"/>
  <c r="AW40" i="8"/>
  <c r="AW39" i="8"/>
  <c r="AW38" i="8"/>
  <c r="AW37" i="8"/>
  <c r="AW36" i="8"/>
  <c r="AU34" i="8"/>
  <c r="AU66" i="8" s="1"/>
  <c r="AV34" i="8"/>
  <c r="AT34" i="8"/>
  <c r="AT66" i="8" s="1"/>
  <c r="AR34" i="8"/>
  <c r="AR66" i="8" s="1"/>
  <c r="AP34" i="8"/>
  <c r="AP66" i="8" s="1"/>
  <c r="AP67" i="8" s="1"/>
  <c r="AJ34" i="8"/>
  <c r="AI34" i="8"/>
  <c r="AW33" i="8"/>
  <c r="AO33" i="8"/>
  <c r="AF33" i="8"/>
  <c r="AW32" i="8"/>
  <c r="AW31" i="8"/>
  <c r="AW30" i="8"/>
  <c r="AO30" i="8"/>
  <c r="AW29" i="8"/>
  <c r="AW28" i="8"/>
  <c r="AO28" i="8"/>
  <c r="AW27" i="8"/>
  <c r="AW26" i="8"/>
  <c r="AW25" i="8"/>
  <c r="AW24" i="8"/>
  <c r="AW23" i="8"/>
  <c r="AW22" i="8"/>
  <c r="AW21" i="8"/>
  <c r="AW20" i="8"/>
  <c r="AW19" i="8"/>
  <c r="AW18" i="8"/>
  <c r="AW17" i="8"/>
  <c r="AW16" i="8"/>
  <c r="AW15" i="8"/>
  <c r="AW14" i="8"/>
  <c r="AW13" i="8"/>
  <c r="AW12" i="8"/>
  <c r="AW11" i="8"/>
  <c r="AW10" i="8"/>
  <c r="AW9" i="8"/>
  <c r="AW8" i="8"/>
  <c r="AW7" i="8"/>
  <c r="AW6" i="8"/>
  <c r="AW34" i="8" s="1"/>
  <c r="AW64" i="8" l="1"/>
  <c r="AW66" i="8" s="1"/>
  <c r="AR60" i="7"/>
  <c r="AP35" i="8"/>
  <c r="AU58" i="7" l="1"/>
  <c r="AU60" i="7" s="1"/>
  <c r="Z64" i="7"/>
  <c r="Z65" i="7" s="1"/>
  <c r="Z63" i="7"/>
  <c r="AV58" i="7"/>
  <c r="AW57" i="7"/>
  <c r="AO57" i="7"/>
  <c r="AG57" i="7"/>
  <c r="AF57" i="7"/>
  <c r="AW56" i="7"/>
  <c r="AO56" i="7"/>
  <c r="AN56" i="7"/>
  <c r="AM56" i="7"/>
  <c r="AL56" i="7"/>
  <c r="AK56" i="7"/>
  <c r="AJ56" i="7"/>
  <c r="AI56" i="7"/>
  <c r="AH56" i="7"/>
  <c r="AG56" i="7"/>
  <c r="AF56" i="7"/>
  <c r="AW55" i="7"/>
  <c r="AO55" i="7"/>
  <c r="AF55" i="7"/>
  <c r="AW54" i="7"/>
  <c r="AW53" i="7"/>
  <c r="AW52" i="7"/>
  <c r="AW51" i="7"/>
  <c r="AO51" i="7"/>
  <c r="AW50" i="7"/>
  <c r="AW49" i="7"/>
  <c r="AW48" i="7"/>
  <c r="AW47" i="7"/>
  <c r="AW46" i="7"/>
  <c r="AW45" i="7"/>
  <c r="AW44" i="7"/>
  <c r="AW43" i="7"/>
  <c r="AW42" i="7"/>
  <c r="AW41" i="7"/>
  <c r="AW40" i="7"/>
  <c r="AW39" i="7"/>
  <c r="AW38" i="7"/>
  <c r="AW37" i="7"/>
  <c r="AW36" i="7"/>
  <c r="AW35" i="7"/>
  <c r="AW34" i="7"/>
  <c r="AW33" i="7"/>
  <c r="AW58" i="7" s="1"/>
  <c r="AV31" i="7"/>
  <c r="AV26" i="5"/>
  <c r="AV97" i="7"/>
  <c r="AU97" i="7"/>
  <c r="AT97" i="7"/>
  <c r="AR97" i="7"/>
  <c r="AQ97" i="7"/>
  <c r="AP97" i="7"/>
  <c r="AW30" i="7"/>
  <c r="AO30" i="7"/>
  <c r="AG30" i="7"/>
  <c r="AF30" i="7"/>
  <c r="AW29" i="7"/>
  <c r="AO29" i="7"/>
  <c r="AN29" i="7"/>
  <c r="AM29" i="7"/>
  <c r="AL29" i="7"/>
  <c r="AK29" i="7"/>
  <c r="AJ29" i="7"/>
  <c r="AI29" i="7"/>
  <c r="AH29" i="7"/>
  <c r="AG29" i="7"/>
  <c r="AF29" i="7"/>
  <c r="AW28" i="7"/>
  <c r="AO28" i="7"/>
  <c r="AF28" i="7"/>
  <c r="AW27" i="7"/>
  <c r="AW26" i="7"/>
  <c r="AW25" i="7"/>
  <c r="AW24" i="7"/>
  <c r="AO24" i="7"/>
  <c r="AW23" i="7"/>
  <c r="AW22" i="7"/>
  <c r="AW21" i="7"/>
  <c r="AW20" i="7"/>
  <c r="AW19" i="7"/>
  <c r="AW18" i="7"/>
  <c r="AW17" i="7"/>
  <c r="AW16" i="7"/>
  <c r="AW15" i="7"/>
  <c r="AW14" i="7"/>
  <c r="AW13" i="7"/>
  <c r="AW12" i="7"/>
  <c r="AW11" i="7"/>
  <c r="AW10" i="7"/>
  <c r="AW9" i="7"/>
  <c r="AW8" i="7"/>
  <c r="AW7" i="7"/>
  <c r="AW31" i="7" s="1"/>
  <c r="AW6" i="7"/>
  <c r="AV60" i="7" l="1"/>
  <c r="AP61" i="7" s="1"/>
  <c r="AP98" i="7"/>
  <c r="AP59" i="7"/>
  <c r="AP32" i="7"/>
  <c r="AU26" i="5" l="1"/>
  <c r="AT26" i="5"/>
  <c r="AR26" i="5"/>
  <c r="AQ26" i="5"/>
  <c r="AP26" i="5"/>
  <c r="Z32" i="5"/>
  <c r="Z31" i="5"/>
  <c r="Z33" i="5" l="1"/>
  <c r="AP27" i="5"/>
  <c r="AR15" i="5" l="1"/>
  <c r="AR28" i="5" s="1"/>
  <c r="AT15" i="5"/>
  <c r="AT28" i="5" s="1"/>
  <c r="AU15" i="5"/>
  <c r="AU28" i="5" s="1"/>
  <c r="AV15" i="5"/>
  <c r="AV28" i="5" s="1"/>
  <c r="AP15" i="5"/>
  <c r="AP28" i="5" s="1"/>
  <c r="AQ15" i="5"/>
  <c r="AQ28" i="5" s="1"/>
  <c r="AP29" i="5" s="1"/>
  <c r="AP16" i="5" l="1"/>
  <c r="AI26" i="5"/>
  <c r="AJ26" i="5"/>
  <c r="AW25" i="5"/>
  <c r="AW24" i="5"/>
  <c r="AW23" i="5"/>
  <c r="AW22" i="5"/>
  <c r="AW21" i="5"/>
  <c r="AW20" i="5"/>
  <c r="AW19" i="5"/>
  <c r="AW18" i="5"/>
  <c r="AW17" i="5"/>
  <c r="AW10" i="5" l="1"/>
  <c r="AW7" i="5" l="1"/>
  <c r="AW8" i="5"/>
  <c r="AW9" i="5"/>
  <c r="AW11" i="5"/>
  <c r="AW12" i="5"/>
  <c r="AW13" i="5"/>
  <c r="AW14" i="5"/>
  <c r="AW6" i="5"/>
  <c r="AW15" i="5" l="1"/>
  <c r="AW26" i="5"/>
  <c r="C6" i="6"/>
  <c r="F6" i="6"/>
  <c r="D6" i="6"/>
  <c r="C3" i="6"/>
  <c r="E6" i="6" l="1"/>
  <c r="A6" i="6"/>
  <c r="B6" i="6" l="1"/>
  <c r="A7" i="6" s="1"/>
  <c r="C8" i="6"/>
  <c r="A3" i="6"/>
  <c r="B3" i="6"/>
  <c r="E3" i="6"/>
  <c r="F3" i="6"/>
  <c r="D3" i="6" l="1"/>
  <c r="A4" i="6" s="1"/>
  <c r="C5" i="6"/>
</calcChain>
</file>

<file path=xl/sharedStrings.xml><?xml version="1.0" encoding="utf-8"?>
<sst xmlns="http://schemas.openxmlformats.org/spreadsheetml/2006/main" count="5808" uniqueCount="602">
  <si>
    <t>w przypadku bezskładkowego objęcia ochroną danego zakresu ubezpieczenia proszę wpisać 0 zł</t>
  </si>
  <si>
    <t>*</t>
  </si>
  <si>
    <t>X</t>
  </si>
  <si>
    <t>Elbląg</t>
  </si>
  <si>
    <t>-</t>
  </si>
  <si>
    <t>beztermino-wo</t>
  </si>
  <si>
    <t>16.12.2014</t>
  </si>
  <si>
    <t>p-pa lekka</t>
  </si>
  <si>
    <t> NE0613A</t>
  </si>
  <si>
    <t>NE0612A </t>
  </si>
  <si>
    <t>p-pa</t>
  </si>
  <si>
    <t>SUCE3ASA3F1000542</t>
  </si>
  <si>
    <t>11.12.2015</t>
  </si>
  <si>
    <t>NE2088C</t>
  </si>
  <si>
    <t>WIOLA W-600H</t>
  </si>
  <si>
    <t>SWNB75000Y0006862</t>
  </si>
  <si>
    <t>bezterminowo</t>
  </si>
  <si>
    <t>20.11.2000</t>
  </si>
  <si>
    <t>NE04993</t>
  </si>
  <si>
    <t>NIEWIADÓW B 7520H</t>
  </si>
  <si>
    <t>autoalarm immobiliser</t>
  </si>
  <si>
    <t>1598 / 88</t>
  </si>
  <si>
    <t>osob.</t>
  </si>
  <si>
    <t>A16DMS010374R</t>
  </si>
  <si>
    <t>SUPTF696DYW123713</t>
  </si>
  <si>
    <t>1598 / 77</t>
  </si>
  <si>
    <t>05.03.2016</t>
  </si>
  <si>
    <t>11.10.2000</t>
  </si>
  <si>
    <t>NE82663</t>
  </si>
  <si>
    <t>DAEWOO LANOS SX</t>
  </si>
  <si>
    <t>VF77J5FS6GJ760037</t>
  </si>
  <si>
    <t>29.07.2016</t>
  </si>
  <si>
    <t>NE9439C</t>
  </si>
  <si>
    <t>SUCW3F30FA2002582</t>
  </si>
  <si>
    <t>23.07.2010</t>
  </si>
  <si>
    <t>NE76143</t>
  </si>
  <si>
    <t>Wiola W3</t>
  </si>
  <si>
    <t>autoalarm, immobiliser z transponderem</t>
  </si>
  <si>
    <t>VF1FLBHB69V350356</t>
  </si>
  <si>
    <t>6 / 1235</t>
  </si>
  <si>
    <t>1995 / 84</t>
  </si>
  <si>
    <t>21.07.2016</t>
  </si>
  <si>
    <t>23.07.2009</t>
  </si>
  <si>
    <t>ciężar.</t>
  </si>
  <si>
    <t>NE72390</t>
  </si>
  <si>
    <t>TMBCB61Z682019644</t>
  </si>
  <si>
    <t>1598 / 85</t>
  </si>
  <si>
    <t>03.07.2016</t>
  </si>
  <si>
    <t>16.07.2007</t>
  </si>
  <si>
    <t>NO85010</t>
  </si>
  <si>
    <t>autoalarm immobiliser z transponderem</t>
  </si>
  <si>
    <t>BLF350526</t>
  </si>
  <si>
    <t>TMBCB61Z882021282</t>
  </si>
  <si>
    <t>11.09.2016</t>
  </si>
  <si>
    <t xml:space="preserve">16.07.2007 </t>
  </si>
  <si>
    <t>NE92152</t>
  </si>
  <si>
    <t>SWNB7500070031490</t>
  </si>
  <si>
    <t>15.06.2007</t>
  </si>
  <si>
    <t>NE53100</t>
  </si>
  <si>
    <t>NIEWIADÓW B 750</t>
  </si>
  <si>
    <t>SWNB7500070031496</t>
  </si>
  <si>
    <t>NE53099</t>
  </si>
  <si>
    <t>VF1FLBHB6AV383811</t>
  </si>
  <si>
    <t>6 / 860</t>
  </si>
  <si>
    <t>11.06.2016</t>
  </si>
  <si>
    <t>11.06.2010</t>
  </si>
  <si>
    <t>NE76879</t>
  </si>
  <si>
    <t>VF1KW25B545144512</t>
  </si>
  <si>
    <t>1461 / 66</t>
  </si>
  <si>
    <t>16.05.2016</t>
  </si>
  <si>
    <t>16.05.2011</t>
  </si>
  <si>
    <t>osobowy</t>
  </si>
  <si>
    <t>NE84970</t>
  </si>
  <si>
    <t>VF1KW25B545045810</t>
  </si>
  <si>
    <t>NE84969</t>
  </si>
  <si>
    <t>VF1FLBHB6BY379567</t>
  </si>
  <si>
    <t>12.06.2016</t>
  </si>
  <si>
    <t>ciężarowy</t>
  </si>
  <si>
    <t>NE84968</t>
  </si>
  <si>
    <t>SUCW3F30F92001936</t>
  </si>
  <si>
    <t>06.05.2009</t>
  </si>
  <si>
    <t>NE53711</t>
  </si>
  <si>
    <t>immobiliser autoalarm</t>
  </si>
  <si>
    <t>VF1KW25B547034819</t>
  </si>
  <si>
    <t>5 / 531</t>
  </si>
  <si>
    <t>08.05.2017</t>
  </si>
  <si>
    <t>19.04.2012</t>
  </si>
  <si>
    <t>NE90347</t>
  </si>
  <si>
    <t>26.10.2016</t>
  </si>
  <si>
    <t>16.03.1972</t>
  </si>
  <si>
    <t>NE04757</t>
  </si>
  <si>
    <t>239/83</t>
  </si>
  <si>
    <t>1556 mtg</t>
  </si>
  <si>
    <t>1354 mtg</t>
  </si>
  <si>
    <t>759 mtg</t>
  </si>
  <si>
    <t>2403+76</t>
  </si>
  <si>
    <t>2150 mtg</t>
  </si>
  <si>
    <t>28.09.2017</t>
  </si>
  <si>
    <t>30.04.1986</t>
  </si>
  <si>
    <t>ciągnik roln.</t>
  </si>
  <si>
    <t>NE0065</t>
  </si>
  <si>
    <t>URSUS C-360</t>
  </si>
  <si>
    <t>111014A001223</t>
  </si>
  <si>
    <t>kosiarka</t>
  </si>
  <si>
    <t>b/n</t>
  </si>
  <si>
    <t>NNW</t>
  </si>
  <si>
    <t>AC</t>
  </si>
  <si>
    <t>OC</t>
  </si>
  <si>
    <t>oryg./ nieoryg.</t>
  </si>
  <si>
    <t>dopuszczalna masa całkowita</t>
  </si>
  <si>
    <r>
      <t xml:space="preserve">Składka [zł] </t>
    </r>
    <r>
      <rPr>
        <b/>
        <sz val="12"/>
        <rFont val="Arial Narrow"/>
        <family val="2"/>
        <charset val="238"/>
      </rPr>
      <t>*</t>
    </r>
  </si>
  <si>
    <t>Zabezpiecz.</t>
  </si>
  <si>
    <t>Liczba kluczyków</t>
  </si>
  <si>
    <t>Nr silnika</t>
  </si>
  <si>
    <t>Nr nadwozia</t>
  </si>
  <si>
    <t>DMC [kg]</t>
  </si>
  <si>
    <t>Liczba miejsc / ładowność  w kg</t>
  </si>
  <si>
    <t>Wartość nowa</t>
  </si>
  <si>
    <t>Wartość 2007/2008</t>
  </si>
  <si>
    <t>Wartość 2008/2009</t>
  </si>
  <si>
    <t>Wartość 2010</t>
  </si>
  <si>
    <t>Wartość 2011</t>
  </si>
  <si>
    <t>Wartość 2012</t>
  </si>
  <si>
    <t>Wartość 2013</t>
  </si>
  <si>
    <t>Wartość 2014</t>
  </si>
  <si>
    <t>Wartość 2015</t>
  </si>
  <si>
    <t>Wartość 2016</t>
  </si>
  <si>
    <t>Wartość 2017</t>
  </si>
  <si>
    <t>Przebieg 10.2016 [km]</t>
  </si>
  <si>
    <t>Przebieg 10.2015 [km]</t>
  </si>
  <si>
    <t>Przebieg 09.2014 [km]</t>
  </si>
  <si>
    <t>Przebieg 09.2013 [km]</t>
  </si>
  <si>
    <t>Przebieg 10.2012 [km]</t>
  </si>
  <si>
    <t>Przebieg 10.2011 [km]</t>
  </si>
  <si>
    <t>Przebieg w km 11.2010</t>
  </si>
  <si>
    <t>Przebieg w km 11.2009</t>
  </si>
  <si>
    <t>Przebieg w km 11.2008</t>
  </si>
  <si>
    <t>Przebieg w km</t>
  </si>
  <si>
    <t>Poj. silnika / moc [kW]</t>
  </si>
  <si>
    <t>Data bad. techn.</t>
  </si>
  <si>
    <t>Data I rejestr.</t>
  </si>
  <si>
    <t>Rok prod.</t>
  </si>
  <si>
    <t>Rodzaj</t>
  </si>
  <si>
    <t>Nr rejestr.</t>
  </si>
  <si>
    <t>Marka, model, typ pojazdu</t>
  </si>
  <si>
    <t>lp</t>
  </si>
  <si>
    <t>Kętrzyn</t>
  </si>
  <si>
    <t>SUCE3ASA3F1000543</t>
  </si>
  <si>
    <t>15.12.2015</t>
  </si>
  <si>
    <t>przyczepa lekka</t>
  </si>
  <si>
    <t>NKE86PU</t>
  </si>
  <si>
    <t>ZGLB00821</t>
  </si>
  <si>
    <t>3387 / 73</t>
  </si>
  <si>
    <t>31.10.2016</t>
  </si>
  <si>
    <t>ciągnik rolniczy</t>
  </si>
  <si>
    <t>NKE26YG</t>
  </si>
  <si>
    <t>CASE IH Farmall 95A</t>
  </si>
  <si>
    <t>przyczepa bez tablicy</t>
  </si>
  <si>
    <t>SUCE4ASA4G1000238</t>
  </si>
  <si>
    <t>25.08.2016</t>
  </si>
  <si>
    <t>NKE03PW</t>
  </si>
  <si>
    <t>Wiola W3H</t>
  </si>
  <si>
    <t>SUCE4ASA4G1000240</t>
  </si>
  <si>
    <t>NKE02PW</t>
  </si>
  <si>
    <t>VF1FLBHB69V350359</t>
  </si>
  <si>
    <t>20.07.2015</t>
  </si>
  <si>
    <t>20.07.2009</t>
  </si>
  <si>
    <t>NKE48LG</t>
  </si>
  <si>
    <t>VF1FLBHB69V350358</t>
  </si>
  <si>
    <t>17.08.2015</t>
  </si>
  <si>
    <t>NKE46LG</t>
  </si>
  <si>
    <t xml:space="preserve"> immobiliser</t>
  </si>
  <si>
    <t>BBY398567</t>
  </si>
  <si>
    <t>TMBDC467433805273</t>
  </si>
  <si>
    <t>1390 / 55</t>
  </si>
  <si>
    <t>15.05.2015</t>
  </si>
  <si>
    <t>21.05.2003</t>
  </si>
  <si>
    <t>NKEW576</t>
  </si>
  <si>
    <t>VF1KW25B545045802</t>
  </si>
  <si>
    <t>08.05.2016</t>
  </si>
  <si>
    <t>11.05.2011</t>
  </si>
  <si>
    <t>NKE41TU</t>
  </si>
  <si>
    <t>VF1FLBHB6BV413730</t>
  </si>
  <si>
    <t>09.05.2011</t>
  </si>
  <si>
    <t>NKE14TU</t>
  </si>
  <si>
    <t>VF1FLBHB6BY382202</t>
  </si>
  <si>
    <t>15.04.2015</t>
  </si>
  <si>
    <t>NKE13TU</t>
  </si>
  <si>
    <t>CDA032738</t>
  </si>
  <si>
    <t>TMBCK61Z492052921</t>
  </si>
  <si>
    <t>1798 / 118</t>
  </si>
  <si>
    <t>08.05.2015</t>
  </si>
  <si>
    <t>29.04.2009</t>
  </si>
  <si>
    <t>NKE10KX</t>
  </si>
  <si>
    <t>VF1KW25B547034820</t>
  </si>
  <si>
    <t>19.04.2015</t>
  </si>
  <si>
    <t>NKE37VC</t>
  </si>
  <si>
    <t>VF1KW25B547034821</t>
  </si>
  <si>
    <t>09.05.2016</t>
  </si>
  <si>
    <t>NKE36VC</t>
  </si>
  <si>
    <t>15.04.2016</t>
  </si>
  <si>
    <t>NKEFM86</t>
  </si>
  <si>
    <t>immobiliser</t>
  </si>
  <si>
    <t>Y432420</t>
  </si>
  <si>
    <t>TMBD46Y644023116</t>
  </si>
  <si>
    <t>02.07.2015</t>
  </si>
  <si>
    <t>15.03.2004</t>
  </si>
  <si>
    <t>NKE68GU</t>
  </si>
  <si>
    <t>SWH2362S18B005356</t>
  </si>
  <si>
    <t>08.01.2009</t>
  </si>
  <si>
    <t>NKE70PG</t>
  </si>
  <si>
    <t>ZPC ŚWIDNIK 23.62</t>
  </si>
  <si>
    <t>SWH2362S18B005357</t>
  </si>
  <si>
    <t>NKE69PG</t>
  </si>
  <si>
    <t>09.01.2008</t>
  </si>
  <si>
    <t>SWH2362S17B004812</t>
  </si>
  <si>
    <t>NKE83PE</t>
  </si>
  <si>
    <t>27.08.2015</t>
  </si>
  <si>
    <t>06.04.1988</t>
  </si>
  <si>
    <t>NKEP316</t>
  </si>
  <si>
    <t>0267</t>
  </si>
  <si>
    <t>02.09.2016</t>
  </si>
  <si>
    <t>29.05.1990</t>
  </si>
  <si>
    <t>NKEP326</t>
  </si>
  <si>
    <t>1/0</t>
  </si>
  <si>
    <t>8411I514</t>
  </si>
  <si>
    <t>14.10.2015</t>
  </si>
  <si>
    <t>29.10.1985</t>
  </si>
  <si>
    <t>specjal.</t>
  </si>
  <si>
    <t>OLP1123</t>
  </si>
  <si>
    <t>ZIŁ D-470</t>
  </si>
  <si>
    <t>23.08.2015</t>
  </si>
  <si>
    <t>15.03.1985</t>
  </si>
  <si>
    <t>NKEY153</t>
  </si>
  <si>
    <t>31.01.2016</t>
  </si>
  <si>
    <t>15.05.1973</t>
  </si>
  <si>
    <t>NKEY375</t>
  </si>
  <si>
    <t>URSUS C-385</t>
  </si>
  <si>
    <t>Ubezpieczony: ZDW Olsztyn</t>
  </si>
  <si>
    <t>Olsztyn</t>
  </si>
  <si>
    <t>2 / 0</t>
  </si>
  <si>
    <t>TMAD351UAGJ298993</t>
  </si>
  <si>
    <t>1582 / 81</t>
  </si>
  <si>
    <t>06.11.2015</t>
  </si>
  <si>
    <t>NO5451M</t>
  </si>
  <si>
    <t>Hyundai i30 Comfort Hatchback</t>
  </si>
  <si>
    <t>VF1JLB7B2EY780123</t>
  </si>
  <si>
    <t>9 / 987</t>
  </si>
  <si>
    <t>21.10.2014</t>
  </si>
  <si>
    <t>25.09.2014</t>
  </si>
  <si>
    <t>NO0786L</t>
  </si>
  <si>
    <t>Renault Trafic Grand Passenger L2 Pack Clim</t>
  </si>
  <si>
    <t>TMBCB61Z288008203</t>
  </si>
  <si>
    <t>08.07.214</t>
  </si>
  <si>
    <t>NO85008</t>
  </si>
  <si>
    <t>TMBCK61Z2A2126759</t>
  </si>
  <si>
    <t>07.07.2015</t>
  </si>
  <si>
    <t>07.06.2010</t>
  </si>
  <si>
    <t>NO7687E</t>
  </si>
  <si>
    <t>BBZ059843</t>
  </si>
  <si>
    <t>TMBCD46Y833796117</t>
  </si>
  <si>
    <t>1390 / 74</t>
  </si>
  <si>
    <t>19.08.2015</t>
  </si>
  <si>
    <t>NO34307</t>
  </si>
  <si>
    <t>VSKCVND40U0544016</t>
  </si>
  <si>
    <t>25.04.2014</t>
  </si>
  <si>
    <t>25.03.2014</t>
  </si>
  <si>
    <t>NO4704K</t>
  </si>
  <si>
    <t>immobiliser, autoalarm z transponderem</t>
  </si>
  <si>
    <t>TMBAD7NE0E0096564</t>
  </si>
  <si>
    <t>11.03.2014</t>
  </si>
  <si>
    <t>10.03.2014</t>
  </si>
  <si>
    <t>NO3549K</t>
  </si>
  <si>
    <t>do</t>
  </si>
  <si>
    <t>od</t>
  </si>
  <si>
    <t>Uwagi</t>
  </si>
  <si>
    <t>Rejon</t>
  </si>
  <si>
    <t>Okres ubezpieczenia</t>
  </si>
  <si>
    <t>p-pa ciężarowa roln.</t>
  </si>
  <si>
    <t>NE2219E</t>
  </si>
  <si>
    <t>09.12.2016</t>
  </si>
  <si>
    <t>NKEGS34</t>
  </si>
  <si>
    <t>08.12.2016</t>
  </si>
  <si>
    <t>PRONAR T 653</t>
  </si>
  <si>
    <t>SZB6530XXH1X08961</t>
  </si>
  <si>
    <t>SZB6530XXH1X08962</t>
  </si>
  <si>
    <t>przyczepa ciężarowa rolnicza</t>
  </si>
  <si>
    <t>12.01.2017</t>
  </si>
  <si>
    <t>NKE65PW</t>
  </si>
  <si>
    <t>13.01.2017</t>
  </si>
  <si>
    <t>NE2010E</t>
  </si>
  <si>
    <t>Wiola W1</t>
  </si>
  <si>
    <t>23.08.2017</t>
  </si>
  <si>
    <t>SUCE5ASA3H1001403</t>
  </si>
  <si>
    <t>przyczepa ciężarowa skrzyniowa</t>
  </si>
  <si>
    <t>NKE02PY</t>
  </si>
  <si>
    <t>03.10.2017</t>
  </si>
  <si>
    <t>NE4251</t>
  </si>
  <si>
    <t>3387 / 79</t>
  </si>
  <si>
    <t>HLRFC105JHLF03530</t>
  </si>
  <si>
    <t>05.12.2017</t>
  </si>
  <si>
    <t>5 / 585</t>
  </si>
  <si>
    <t>1798 / 132</t>
  </si>
  <si>
    <t>TMBAD7NE8J0187396</t>
  </si>
  <si>
    <t>Skoda Octavia Ambition 1.8 TSI sedan</t>
  </si>
  <si>
    <t>NO5105R</t>
  </si>
  <si>
    <t>Wyposażenie dodatkowe: wysięgnik tylny KWT550 o nr fabrycznym: 0030867 oraz myjką do znaków drogowych SAMASZ ROLLER 1000 o nr fabrycznym 0031240, rok prod. 2017.</t>
  </si>
  <si>
    <t>Przebieg 06.2018 [km]</t>
  </si>
  <si>
    <t>Wartość z VAT - 2 lata - 2017 i 2018 [zł]</t>
  </si>
  <si>
    <t>Wartość 2018</t>
  </si>
  <si>
    <t>Autosan D-734</t>
  </si>
  <si>
    <t>Autosan D-732</t>
  </si>
  <si>
    <t>Wartość 2019</t>
  </si>
  <si>
    <t>Wartość 2020</t>
  </si>
  <si>
    <t>07.2018</t>
  </si>
  <si>
    <t>2019.</t>
  </si>
  <si>
    <t>2020.</t>
  </si>
  <si>
    <t>Renault Kangoo
Oasis 1,5 d</t>
  </si>
  <si>
    <t>AUTOSAN SANOK
D-35M</t>
  </si>
  <si>
    <t>Kosiarka samojezdna
Husqvarna TS342</t>
  </si>
  <si>
    <t>Renault Trafic
Pack Clim</t>
  </si>
  <si>
    <t>Renault Trafic Furgon
Pack Clim 2,9t L2H1 dCi</t>
  </si>
  <si>
    <t>SKODA OCTAVIA II
LIFTBACK AMBIENTE</t>
  </si>
  <si>
    <t>Citroen Berlingo B9
VP XTR VTI 120 Kombi</t>
  </si>
  <si>
    <t>CASE IH FARMALL
105C z wyposażeniem dodatkowym</t>
  </si>
  <si>
    <t>Wiola W-600H
Krakus Komfort</t>
  </si>
  <si>
    <r>
      <t xml:space="preserve">Assistance
</t>
    </r>
    <r>
      <rPr>
        <sz val="8"/>
        <rFont val="Arial Narrow"/>
        <family val="2"/>
        <charset val="238"/>
      </rPr>
      <t>podstawowy</t>
    </r>
  </si>
  <si>
    <r>
      <t xml:space="preserve">Assistance
</t>
    </r>
    <r>
      <rPr>
        <sz val="8"/>
        <rFont val="Arial Narrow"/>
        <family val="2"/>
        <charset val="238"/>
      </rPr>
      <t>rozszerzony</t>
    </r>
  </si>
  <si>
    <r>
      <t xml:space="preserve">Łącznie
</t>
    </r>
    <r>
      <rPr>
        <sz val="10"/>
        <rFont val="Arial Narrow"/>
        <family val="2"/>
        <charset val="238"/>
      </rPr>
      <t>za pojazd</t>
    </r>
  </si>
  <si>
    <r>
      <t xml:space="preserve">ZK
</t>
    </r>
    <r>
      <rPr>
        <sz val="8"/>
        <rFont val="Arial Narrow"/>
        <family val="2"/>
        <charset val="238"/>
      </rPr>
      <t>zielona karta</t>
    </r>
  </si>
  <si>
    <t>SKODA OCTAVIA III
AMBITION 1,8 TSI 6-M sedan</t>
  </si>
  <si>
    <t>SKODA FABIA
 sedan Comfort</t>
  </si>
  <si>
    <t xml:space="preserve">SKODA OCTAVIA II
AMBIENTE 1,8 TSI - 6G manual sedan </t>
  </si>
  <si>
    <t>Kosiarka samobieżna
HUSQVARNA TS 342</t>
  </si>
  <si>
    <t>SKODA FABIA 
Classic sedan 04</t>
  </si>
  <si>
    <t>Nissan Navara
D40 SE Long 2.5D 4WD</t>
  </si>
  <si>
    <t>Peugeot Partner Tepee
Active BlueHDi kombi</t>
  </si>
  <si>
    <t>SKODA OCTAVIA II
LIFTBACK AMBIENTE TSI</t>
  </si>
  <si>
    <t>SKODA FABIA
Classic sedan</t>
  </si>
  <si>
    <t>0 / 1</t>
  </si>
  <si>
    <t>6 / 1035</t>
  </si>
  <si>
    <t>5 / 528</t>
  </si>
  <si>
    <t xml:space="preserve">3120 / </t>
  </si>
  <si>
    <t>2488 / 140</t>
  </si>
  <si>
    <t>VF37JBHY6GJ522257</t>
  </si>
  <si>
    <t>1560 / 73</t>
  </si>
  <si>
    <t>5 / 720</t>
  </si>
  <si>
    <t>5 / 686</t>
  </si>
  <si>
    <t>0 / 4000</t>
  </si>
  <si>
    <t xml:space="preserve">5 / </t>
  </si>
  <si>
    <t>0 / 458</t>
  </si>
  <si>
    <t>0 / 284</t>
  </si>
  <si>
    <t xml:space="preserve">2 / </t>
  </si>
  <si>
    <t>0 / 515</t>
  </si>
  <si>
    <t>0 / 545</t>
  </si>
  <si>
    <t xml:space="preserve">1 / </t>
  </si>
  <si>
    <t xml:space="preserve">3 / </t>
  </si>
  <si>
    <t>0 / 509</t>
  </si>
  <si>
    <t>0 / 3500</t>
  </si>
  <si>
    <t>0 / 310</t>
  </si>
  <si>
    <t>0 / 365</t>
  </si>
  <si>
    <t>0 / 550</t>
  </si>
  <si>
    <t>1199 / 60</t>
  </si>
  <si>
    <t>5 / 571</t>
  </si>
  <si>
    <t>VF3CCHMZ6JT021578</t>
  </si>
  <si>
    <t>NO3489S</t>
  </si>
  <si>
    <t>09.08.2018</t>
  </si>
  <si>
    <t>Peugeot C 208 Active+ hatchback</t>
  </si>
  <si>
    <t>2021.</t>
  </si>
  <si>
    <t>Rosja na terytorium Obwodu Kaliningradzkiego</t>
  </si>
  <si>
    <t>Razem 2019 rok</t>
  </si>
  <si>
    <t>Ogółem 2019 rok</t>
  </si>
  <si>
    <t>Razem 2020 rok</t>
  </si>
  <si>
    <t>Ogółem 2020 rok</t>
  </si>
  <si>
    <t>Łącznie za 2 lata</t>
  </si>
  <si>
    <t>SKODA
zakup w grudniu 2018</t>
  </si>
  <si>
    <t>Wiola W3H 
Krakus Komfort Plus</t>
  </si>
  <si>
    <t>NO8012S</t>
  </si>
  <si>
    <t>06.09.2018</t>
  </si>
  <si>
    <t>SUCE4ASA4J1000377</t>
  </si>
  <si>
    <r>
      <t>przyczepa z dostosowaniem do przewozu tablicy ostrzegawczej typu U26C o wartości</t>
    </r>
    <r>
      <rPr>
        <b/>
        <sz val="9"/>
        <rFont val="Arial Narrow"/>
        <family val="2"/>
        <charset val="238"/>
      </rPr>
      <t xml:space="preserve"> 4550 zł</t>
    </r>
  </si>
  <si>
    <r>
      <t xml:space="preserve">przyczepa z dostosowaniem do przewozu tablicy ostrzegawczej typu U26C o wartości </t>
    </r>
    <r>
      <rPr>
        <b/>
        <sz val="9"/>
        <rFont val="Arial Narrow"/>
        <family val="2"/>
        <charset val="238"/>
      </rPr>
      <t>5780 zł</t>
    </r>
  </si>
  <si>
    <r>
      <t xml:space="preserve">przyczepa z dostosowaniem do przewozu tablicy ostrzegawczej typu U26C o wartości </t>
    </r>
    <r>
      <rPr>
        <b/>
        <sz val="9"/>
        <rFont val="Arial Narrow"/>
        <family val="2"/>
        <charset val="238"/>
      </rPr>
      <t>5180 zł</t>
    </r>
  </si>
  <si>
    <r>
      <t>przyczepa z dostosowaniem do przewozu tablicy ostrzegawczej typu U26C o wartości</t>
    </r>
    <r>
      <rPr>
        <b/>
        <sz val="9"/>
        <rFont val="Arial Narrow"/>
        <family val="2"/>
        <charset val="238"/>
      </rPr>
      <t xml:space="preserve"> 4120 zł</t>
    </r>
  </si>
  <si>
    <r>
      <t xml:space="preserve">przyczepa z dostosowaniem do przewozu tablicy ostrzegawczej typu U26C o wartości </t>
    </r>
    <r>
      <rPr>
        <b/>
        <sz val="9"/>
        <rFont val="Arial Narrow"/>
        <family val="2"/>
        <charset val="238"/>
      </rPr>
      <t>4120 zł</t>
    </r>
  </si>
  <si>
    <t>VF77J5FS6GJ865415</t>
  </si>
  <si>
    <r>
      <t xml:space="preserve">przyczepa z dostosowaniem do przewozu tablicy ostrzegawczej typu U26C o wartości </t>
    </r>
    <r>
      <rPr>
        <b/>
        <sz val="9"/>
        <rFont val="Arial Narrow"/>
        <family val="2"/>
        <charset val="238"/>
      </rPr>
      <t>6680 zł</t>
    </r>
  </si>
  <si>
    <r>
      <t xml:space="preserve">przyczepa z dostosowaniem do przewozu tablicy ostrzegawczej typu U26C o wartości </t>
    </r>
    <r>
      <rPr>
        <b/>
        <sz val="9"/>
        <rFont val="Arial Narrow"/>
        <family val="2"/>
        <charset val="238"/>
      </rPr>
      <t>5730 zł</t>
    </r>
  </si>
  <si>
    <r>
      <t xml:space="preserve">Przyczepa z dostosowaniem do przewozu tablicy ostrzegawczej typu U26C o wartości </t>
    </r>
    <r>
      <rPr>
        <b/>
        <sz val="9"/>
        <rFont val="Arial Narrow"/>
        <family val="2"/>
        <charset val="238"/>
      </rPr>
      <t>6750 zł z plandeką i podjazdami</t>
    </r>
  </si>
  <si>
    <r>
      <t xml:space="preserve">Przyczepa z dostosowaniem do przewozu tablicy ostrzegawczej typu U26C o wartości </t>
    </r>
    <r>
      <rPr>
        <b/>
        <sz val="9"/>
        <rFont val="Arial Narrow"/>
        <family val="2"/>
        <charset val="238"/>
      </rPr>
      <t>7950 zł z plandeką i podjazdami</t>
    </r>
  </si>
  <si>
    <t>Rębak CPG5-EX z silnik.
25HP Honda V-Twin</t>
  </si>
  <si>
    <t>przyczepa specjalist.</t>
  </si>
  <si>
    <t>18122014A</t>
  </si>
  <si>
    <t>Nidzica</t>
  </si>
  <si>
    <t xml:space="preserve"> rozdrabniacz do gałęzi</t>
  </si>
  <si>
    <t>Kosiarka samobieżna
Husqvarna TS342</t>
  </si>
  <si>
    <t>111014A001246</t>
  </si>
  <si>
    <t>OLM948B</t>
  </si>
  <si>
    <t>12.02.1980</t>
  </si>
  <si>
    <t>09.09.2017</t>
  </si>
  <si>
    <t xml:space="preserve">4562 / </t>
  </si>
  <si>
    <t>2 / 15200</t>
  </si>
  <si>
    <t>URSUS C-360 3P</t>
  </si>
  <si>
    <t>OLM796F</t>
  </si>
  <si>
    <t>31.10.1985</t>
  </si>
  <si>
    <t>1 / 10500</t>
  </si>
  <si>
    <t>AUTOSAN D-732</t>
  </si>
  <si>
    <t>NNIY152</t>
  </si>
  <si>
    <t>19.11.1987</t>
  </si>
  <si>
    <t>25.07.2017</t>
  </si>
  <si>
    <t>NNIY151</t>
  </si>
  <si>
    <t>20.05.1987</t>
  </si>
  <si>
    <t>LUBLIN D-25</t>
  </si>
  <si>
    <t>OLY0227</t>
  </si>
  <si>
    <t>29.11.1994</t>
  </si>
  <si>
    <t>0 / 400</t>
  </si>
  <si>
    <t>SUL62500AM0000312</t>
  </si>
  <si>
    <t>Brenderup B03</t>
  </si>
  <si>
    <t>NO2791L</t>
  </si>
  <si>
    <t>14.01.2015</t>
  </si>
  <si>
    <t>0 / 430</t>
  </si>
  <si>
    <t>YU100B030FP502911</t>
  </si>
  <si>
    <t>Ubezpieczony: ZDW Olsztyn.</t>
  </si>
  <si>
    <t>DAEWOO LANOS S</t>
  </si>
  <si>
    <t>NO12661</t>
  </si>
  <si>
    <t>04.04.2001</t>
  </si>
  <si>
    <t>2.11.2016</t>
  </si>
  <si>
    <t xml:space="preserve">1498 / </t>
  </si>
  <si>
    <t>SUPTF69VDYW065955</t>
  </si>
  <si>
    <t>A15DMS013404R</t>
  </si>
  <si>
    <t>NNIF502</t>
  </si>
  <si>
    <t>05.04.2001</t>
  </si>
  <si>
    <t>09.04.2017</t>
  </si>
  <si>
    <t>SUPTF69VDYW065056</t>
  </si>
  <si>
    <t>A15DMS034790R</t>
  </si>
  <si>
    <t>SAM</t>
  </si>
  <si>
    <t>OLY8943</t>
  </si>
  <si>
    <t>10.04.2000</t>
  </si>
  <si>
    <t>0 / 540</t>
  </si>
  <si>
    <t>OTO100018</t>
  </si>
  <si>
    <t>NO1806H</t>
  </si>
  <si>
    <t>19.04.2017</t>
  </si>
  <si>
    <t>VF1KW25B547034818</t>
  </si>
  <si>
    <t>Renault Kangoo
Oasis 1,5</t>
  </si>
  <si>
    <t>NO0035G</t>
  </si>
  <si>
    <t>VF1KW25B545144155</t>
  </si>
  <si>
    <t>NO0034G</t>
  </si>
  <si>
    <t>VF1KW25B545183284</t>
  </si>
  <si>
    <t>NO0036G</t>
  </si>
  <si>
    <t>17.05.2011</t>
  </si>
  <si>
    <t>VF1FLBHB6BV413732</t>
  </si>
  <si>
    <t>Renault Traffic Furgon
Pack Clim 2,9t L2H1 dCi</t>
  </si>
  <si>
    <t>NO8176E</t>
  </si>
  <si>
    <t>10.06.2010</t>
  </si>
  <si>
    <t>10.06.2013</t>
  </si>
  <si>
    <t>VF1FLBHB6AV383810</t>
  </si>
  <si>
    <t>NIEWIADÓW B750 7323T</t>
  </si>
  <si>
    <t>NNIE902</t>
  </si>
  <si>
    <t>0 / 350</t>
  </si>
  <si>
    <t>SWNB750007E030798</t>
  </si>
  <si>
    <t>NNIE903</t>
  </si>
  <si>
    <t>SWNB750007E030799</t>
  </si>
  <si>
    <t>NNIE904</t>
  </si>
  <si>
    <t>SWNB750007E030803</t>
  </si>
  <si>
    <t>NO0071P</t>
  </si>
  <si>
    <t>30.08.2016</t>
  </si>
  <si>
    <t>SUCE4ASA4G1000239</t>
  </si>
  <si>
    <r>
      <t xml:space="preserve">Nie ujęty w planowanych - poza przetargiem. </t>
    </r>
    <r>
      <rPr>
        <b/>
        <sz val="10"/>
        <rFont val="Arial Narrow"/>
        <family val="2"/>
        <charset val="238"/>
      </rPr>
      <t>NOWY.</t>
    </r>
  </si>
  <si>
    <t>NO06643</t>
  </si>
  <si>
    <t>14.11.2016</t>
  </si>
  <si>
    <t xml:space="preserve">1598 / </t>
  </si>
  <si>
    <t>SUPTF696DYW123384</t>
  </si>
  <si>
    <t>A16DMS015068R</t>
  </si>
  <si>
    <t>LUBLIN III 3322</t>
  </si>
  <si>
    <t>NNIC760</t>
  </si>
  <si>
    <t>12.10.2000</t>
  </si>
  <si>
    <t>10.11.2016</t>
  </si>
  <si>
    <t>2417 / 52</t>
  </si>
  <si>
    <t>9 / 900</t>
  </si>
  <si>
    <t>SUL332212Y0043897</t>
  </si>
  <si>
    <t>91848/2000</t>
  </si>
  <si>
    <t>NNI17944</t>
  </si>
  <si>
    <t>13.10.2017</t>
  </si>
  <si>
    <t>5 / 680</t>
  </si>
  <si>
    <t>VF77J5FS6HJ699346</t>
  </si>
  <si>
    <t>Hyundai i30
1.6 CVVT Comfort</t>
  </si>
  <si>
    <t>NO0183K</t>
  </si>
  <si>
    <t>04.12.2013</t>
  </si>
  <si>
    <t>04.12.2016</t>
  </si>
  <si>
    <t>1591 / 88</t>
  </si>
  <si>
    <t>NO1738E</t>
  </si>
  <si>
    <t>14.12.2009</t>
  </si>
  <si>
    <t>14.12.2016</t>
  </si>
  <si>
    <t>VF1FLBHB69V361929</t>
  </si>
  <si>
    <t>NO7986M</t>
  </si>
  <si>
    <t>30.12.2015</t>
  </si>
  <si>
    <t>SUCE3ASA3F1000540</t>
  </si>
  <si>
    <t>jako nowy ubezpieczony od 15.12.2015. Nie ujęty w planowanych - poza przetargiem. OC w 2015 r, AC w 2016 - wyrównanie okresów ubezpieczenia</t>
  </si>
  <si>
    <t>NO7985M</t>
  </si>
  <si>
    <t>SUCE3ASA3F1000541</t>
  </si>
  <si>
    <t>Peugeot Boxer
L3 335 Hdi</t>
  </si>
  <si>
    <t>NO7308M</t>
  </si>
  <si>
    <t>2198 / 96</t>
  </si>
  <si>
    <t>3 / 1339</t>
  </si>
  <si>
    <t>VF3YCTMAU12A28633</t>
  </si>
  <si>
    <t>Ubezpieczony: ZDW Olsztyn. NOWY - zakup w 12.2015 r. Ubezpieczony przed rejestracją. Rejestracja 30.12.2015 r.</t>
  </si>
  <si>
    <t>NNIY934</t>
  </si>
  <si>
    <t>18.12.2013</t>
  </si>
  <si>
    <t>0 / 410</t>
  </si>
  <si>
    <t>Blyss K200SH
Columbia</t>
  </si>
  <si>
    <t>NNIYH92</t>
  </si>
  <si>
    <t>przyczepa ciężarowa</t>
  </si>
  <si>
    <t>21.12.2017</t>
  </si>
  <si>
    <t>0 / 1410</t>
  </si>
  <si>
    <t>WB2C270P2H0023080</t>
  </si>
  <si>
    <t>New Holland TD5.105
z wyposażeniem dodatkowym</t>
  </si>
  <si>
    <t>NO7164</t>
  </si>
  <si>
    <t>4485 / 78</t>
  </si>
  <si>
    <t>ZEJN05357</t>
  </si>
  <si>
    <r>
      <rPr>
        <sz val="9"/>
        <rFont val="Arial Narrow"/>
        <family val="2"/>
        <charset val="238"/>
      </rPr>
      <t xml:space="preserve">przyczepa z dostosowaniem do przewozu tablicy ostrzegawczej typu U26C o wartości </t>
    </r>
    <r>
      <rPr>
        <b/>
        <sz val="9"/>
        <rFont val="Arial Narrow"/>
        <family val="2"/>
        <charset val="238"/>
      </rPr>
      <t>6680 zł
Ubezpieczony: ZDW Olsztyn.</t>
    </r>
  </si>
  <si>
    <r>
      <t xml:space="preserve">przyczepa z dostosowaniem do przewozu tablicy
ostrzegawczej typu U26C o wartości </t>
    </r>
    <r>
      <rPr>
        <b/>
        <sz val="9"/>
        <rFont val="Arial Narrow"/>
        <family val="2"/>
        <charset val="238"/>
      </rPr>
      <t>5780 zł
Ubezpieczony: ZDW Olsztyn.</t>
    </r>
  </si>
  <si>
    <r>
      <rPr>
        <b/>
        <sz val="9"/>
        <rFont val="Arial Narrow"/>
        <family val="2"/>
        <charset val="238"/>
      </rPr>
      <t>Ubezpieczony: ZDW Olsztyn. Wyposażenie dodatkowe</t>
    </r>
    <r>
      <rPr>
        <sz val="9"/>
        <rFont val="Arial Narrow"/>
        <family val="2"/>
        <charset val="238"/>
      </rPr>
      <t>: myjka do znaków drogowych Pronar typ GM500 z wysięgnikiem, nr fabr. 0002, 2014 r. i kosiarka bijakowa do utrzymania poboczy Pronar GK110, nr fabr: 0015SM, 2014 r</t>
    </r>
  </si>
  <si>
    <r>
      <t xml:space="preserve">przyczepa z dostosowaniem do przewozu tablicy
ostrzegawczej typu U26C </t>
    </r>
    <r>
      <rPr>
        <b/>
        <sz val="9"/>
        <rFont val="Arial Narrow"/>
        <family val="2"/>
        <charset val="238"/>
      </rPr>
      <t>o wartości 5180 zł
Ubezpieczony: ZDW Olsztyn.</t>
    </r>
  </si>
  <si>
    <r>
      <rPr>
        <sz val="9"/>
        <rFont val="Arial Narrow"/>
        <family val="2"/>
        <charset val="238"/>
      </rPr>
      <t xml:space="preserve">przyczepa z dostosowaniem do przewozu tablicy ostrzegawczej typu U26C o wartości </t>
    </r>
    <r>
      <rPr>
        <b/>
        <sz val="9"/>
        <rFont val="Arial Narrow"/>
        <family val="2"/>
        <charset val="238"/>
      </rPr>
      <t>5730 zł</t>
    </r>
    <r>
      <rPr>
        <sz val="9"/>
        <rFont val="Arial Narrow"/>
        <family val="2"/>
        <charset val="238"/>
      </rPr>
      <t xml:space="preserve"> </t>
    </r>
    <r>
      <rPr>
        <b/>
        <sz val="9"/>
        <rFont val="Arial Narrow"/>
        <family val="2"/>
        <charset val="238"/>
      </rPr>
      <t>Ubezpieczony: ZDW Olsztyn.</t>
    </r>
  </si>
  <si>
    <t>Olecko</t>
  </si>
  <si>
    <t>NOEH334</t>
  </si>
  <si>
    <t>25.02.2009</t>
  </si>
  <si>
    <t>SWH2362S18B005358</t>
  </si>
  <si>
    <t>NOGE792</t>
  </si>
  <si>
    <t>08.04.2011</t>
  </si>
  <si>
    <t>SUPTF69VDYW065055</t>
  </si>
  <si>
    <t>A15DMS035830R</t>
  </si>
  <si>
    <t>NOE38ET</t>
  </si>
  <si>
    <t>VF1KW25B547034822</t>
  </si>
  <si>
    <t>NOE21CT</t>
  </si>
  <si>
    <t>12.05.2011</t>
  </si>
  <si>
    <t>VF1KW25B545135086</t>
  </si>
  <si>
    <t xml:space="preserve">SKODA FABIA Classic
sedan </t>
  </si>
  <si>
    <t>NO34308</t>
  </si>
  <si>
    <t>26.05.2011</t>
  </si>
  <si>
    <t>TMBDC46Y533806139</t>
  </si>
  <si>
    <t>Y396518</t>
  </si>
  <si>
    <t>NOE16AP</t>
  </si>
  <si>
    <t>08.06.2010</t>
  </si>
  <si>
    <t>08.06.2013</t>
  </si>
  <si>
    <t>VF1FLBHB6AV383809</t>
  </si>
  <si>
    <t>NEPTUN SORELPOL</t>
  </si>
  <si>
    <t>NOER777</t>
  </si>
  <si>
    <t>11.06.2007</t>
  </si>
  <si>
    <t>0 / 475</t>
  </si>
  <si>
    <t>SXEDPLHSF7S000048</t>
  </si>
  <si>
    <t>NO85009</t>
  </si>
  <si>
    <t>16.07.2012</t>
  </si>
  <si>
    <t>TMBCB61Z388008212</t>
  </si>
  <si>
    <t>NOEK768</t>
  </si>
  <si>
    <t>22.07.2012</t>
  </si>
  <si>
    <t>VF1FLBHB69V350357</t>
  </si>
  <si>
    <t>NO6862S</t>
  </si>
  <si>
    <t>20.08.2018</t>
  </si>
  <si>
    <t>1199/60</t>
  </si>
  <si>
    <t>5/571</t>
  </si>
  <si>
    <t>VF3CCHMZ6JT025955</t>
  </si>
  <si>
    <t>2/0</t>
  </si>
  <si>
    <t>NIEWIADÓW B7520H</t>
  </si>
  <si>
    <t>NOGR137</t>
  </si>
  <si>
    <t>05.12.2000</t>
  </si>
  <si>
    <t>SWNB75000Y0006935</t>
  </si>
  <si>
    <t>NOE20LM</t>
  </si>
  <si>
    <t>13.12.2016</t>
  </si>
  <si>
    <t>autoalarm, immobiliser</t>
  </si>
  <si>
    <t>NOE52JV</t>
  </si>
  <si>
    <t>14.12.2015</t>
  </si>
  <si>
    <t>SUCE3ASA3F1000537</t>
  </si>
  <si>
    <t>Renault Trafic L2H1
Pack Clim</t>
  </si>
  <si>
    <t>NOE93KF</t>
  </si>
  <si>
    <t>ciężarowy Van</t>
  </si>
  <si>
    <t>18.12.2015</t>
  </si>
  <si>
    <t>6 / 1048</t>
  </si>
  <si>
    <t>VF13FL01853617280</t>
  </si>
  <si>
    <t>10  560</t>
  </si>
  <si>
    <t>LUBLIN II 3324</t>
  </si>
  <si>
    <t>OTR2259</t>
  </si>
  <si>
    <t>27.12.1999</t>
  </si>
  <si>
    <t>18.12.2010</t>
  </si>
  <si>
    <t xml:space="preserve">2417 / </t>
  </si>
  <si>
    <t>6 / 850</t>
  </si>
  <si>
    <t>SUL332412X0041101</t>
  </si>
  <si>
    <t>085325/99</t>
  </si>
  <si>
    <r>
      <t xml:space="preserve">przyczepa z dostosowaniem do przewozu tablicy ostrzegawczej typu U26C </t>
    </r>
    <r>
      <rPr>
        <sz val="9"/>
        <rFont val="Arial Narrow"/>
        <family val="2"/>
        <charset val="238"/>
      </rPr>
      <t xml:space="preserve">o wartości </t>
    </r>
    <r>
      <rPr>
        <b/>
        <sz val="9"/>
        <rFont val="Arial Narrow"/>
        <family val="2"/>
        <charset val="238"/>
      </rPr>
      <t>5180 zł</t>
    </r>
  </si>
  <si>
    <r>
      <t>przyczepa z dostosowaniem do przewozu tablicy ostrzegawczej typu U26C</t>
    </r>
    <r>
      <rPr>
        <b/>
        <sz val="9"/>
        <rFont val="Arial Narrow"/>
        <family val="2"/>
        <charset val="238"/>
      </rPr>
      <t xml:space="preserve"> </t>
    </r>
    <r>
      <rPr>
        <sz val="9"/>
        <rFont val="Arial Narrow"/>
        <family val="2"/>
        <charset val="238"/>
      </rPr>
      <t xml:space="preserve">o wartości </t>
    </r>
    <r>
      <rPr>
        <b/>
        <sz val="9"/>
        <rFont val="Arial Narrow"/>
        <family val="2"/>
        <charset val="238"/>
      </rPr>
      <t>5780 zł</t>
    </r>
  </si>
  <si>
    <t>Wartość z VAT [zł]</t>
  </si>
  <si>
    <r>
      <t xml:space="preserve">AC -
% </t>
    </r>
    <r>
      <rPr>
        <b/>
        <sz val="10"/>
        <rFont val="Arial Narrow"/>
        <family val="2"/>
        <charset val="238"/>
      </rPr>
      <t>SU</t>
    </r>
  </si>
  <si>
    <t>Załącznik nr 2a do OPZ
Załącznik nr 2a do Umowy</t>
  </si>
  <si>
    <t>Załącznik nr 2b do OPZ
Załącznik nr 2b do Umowy</t>
  </si>
  <si>
    <t>WYKAZ POJAZDÓW ZARZĄDU DRÓG WOJEWÓDZKICH W OLSZTYNIE DO UBEZPIECZENIA NA LATA 2019-2020</t>
  </si>
  <si>
    <t xml:space="preserve">WYKAZ POJAZDÓW ZARZĄDU DRÓG WOJEWÓDZKICH W ELBLĄGU DO UBEZPIECZENIA NA LATA 2019-2020 </t>
  </si>
  <si>
    <t xml:space="preserve">WYKAZ POJAZDÓW ZARZĄDU DRÓG WOJEWÓDZKICH W OLSZTYNIE REJON DRÓG W KĘTRZYNIE DO UBEZPIECZENIA NA LATA 2019-2020 </t>
  </si>
  <si>
    <t>Załącznik nr 2c do OPZ
Załącznik nr 2c do Umowy</t>
  </si>
  <si>
    <t xml:space="preserve">WYKAZ POJAZDÓW ZARZĄDU DRÓG WOJEWÓDZKICH W OLSZTYNIE REJON DRÓG W NIDZICY DO UBEZPIECZENIA NA LATA 2019-2020 </t>
  </si>
  <si>
    <t>Załącznik nr 2d do OPZ
Załącznik nr 2d do Umowy</t>
  </si>
  <si>
    <t xml:space="preserve">WYKAZ POJAZDÓW ZARZĄDU DRÓG WOJEWÓDZKICH W OLSZTYNIE REJON DRÓG W OLECKU DO UBEZPIECZENIA NA LATA 2019-2020 </t>
  </si>
  <si>
    <t>Załącznik nr 2e do OPZ
Załącznik nr 2e do Umowy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</si>
</sst>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#,##0\ &quot;zł&quot;;[Red]\-#,##0\ &quot;zł&quot;"/>
    <numFmt numFmtId="164" formatCode="#,##0\ _z_ł"/>
    <numFmt numFmtId="165" formatCode="mm/dd"/>
    <numFmt numFmtId="166" formatCode="#,##0.0000"/>
    <numFmt numFmtId="167" formatCode="[$-415]d\ mmm;@"/>
  </numFmts>
  <fonts count="51" x14ac:knownFonts="1">
    <font>
      <sz val="10"/>
      <name val="Arial CE"/>
      <charset val="238"/>
    </font>
    <font>
      <sz val="10"/>
      <name val="Arial CE"/>
      <charset val="238"/>
    </font>
    <font>
      <sz val="10"/>
      <name val="Arial Narrow"/>
      <family val="2"/>
    </font>
    <font>
      <b/>
      <sz val="10"/>
      <name val="Arial Narrow"/>
      <family val="2"/>
      <charset val="238"/>
    </font>
    <font>
      <b/>
      <sz val="10"/>
      <name val="Arial Narrow"/>
      <family val="2"/>
    </font>
    <font>
      <b/>
      <sz val="11"/>
      <name val="Arial Narrow"/>
      <family val="2"/>
    </font>
    <font>
      <sz val="10"/>
      <color indexed="10"/>
      <name val="Arial Narrow"/>
      <family val="2"/>
    </font>
    <font>
      <b/>
      <sz val="10"/>
      <color indexed="10"/>
      <name val="Arial Narrow"/>
      <family val="2"/>
      <charset val="238"/>
    </font>
    <font>
      <b/>
      <sz val="12"/>
      <name val="Arial Narrow"/>
      <family val="2"/>
      <charset val="238"/>
    </font>
    <font>
      <b/>
      <sz val="11"/>
      <name val="Arial Narrow"/>
      <family val="2"/>
      <charset val="238"/>
    </font>
    <font>
      <b/>
      <sz val="10"/>
      <color rgb="FFFF0000"/>
      <name val="Arial Narrow"/>
      <family val="2"/>
      <charset val="238"/>
    </font>
    <font>
      <sz val="10"/>
      <name val="Arial Narrow"/>
      <family val="2"/>
      <charset val="238"/>
    </font>
    <font>
      <b/>
      <sz val="10"/>
      <color indexed="52"/>
      <name val="Arial Narrow"/>
      <family val="2"/>
      <charset val="238"/>
    </font>
    <font>
      <sz val="10"/>
      <color indexed="8"/>
      <name val="Arial Narrow"/>
      <family val="2"/>
      <charset val="238"/>
    </font>
    <font>
      <b/>
      <sz val="12"/>
      <name val="Arial Narrow"/>
      <family val="2"/>
    </font>
    <font>
      <sz val="10"/>
      <color rgb="FFFF0000"/>
      <name val="Arial Narrow"/>
      <family val="2"/>
    </font>
    <font>
      <sz val="9"/>
      <name val="Arial Narrow"/>
      <family val="2"/>
      <charset val="238"/>
    </font>
    <font>
      <sz val="11"/>
      <color rgb="FF1F497D"/>
      <name val="Calibri"/>
      <family val="2"/>
      <charset val="238"/>
    </font>
    <font>
      <b/>
      <sz val="10"/>
      <color indexed="8"/>
      <name val="Arial Narrow"/>
      <family val="2"/>
      <charset val="238"/>
    </font>
    <font>
      <b/>
      <sz val="9"/>
      <name val="Arial Narrow"/>
      <family val="2"/>
    </font>
    <font>
      <b/>
      <sz val="10"/>
      <color indexed="17"/>
      <name val="Arial Narrow"/>
      <family val="2"/>
    </font>
    <font>
      <b/>
      <sz val="10"/>
      <color indexed="40"/>
      <name val="Arial Narrow"/>
      <family val="2"/>
      <charset val="238"/>
    </font>
    <font>
      <sz val="10"/>
      <color rgb="FFFF0000"/>
      <name val="Arial Narrow"/>
      <family val="2"/>
      <charset val="238"/>
    </font>
    <font>
      <b/>
      <sz val="10"/>
      <color rgb="FF000000"/>
      <name val="Arial Narrow"/>
      <family val="2"/>
      <charset val="238"/>
    </font>
    <font>
      <sz val="10"/>
      <color rgb="FF000000"/>
      <name val="Arial Narrow"/>
      <family val="2"/>
      <charset val="238"/>
    </font>
    <font>
      <sz val="10"/>
      <color indexed="53"/>
      <name val="Arial Narrow"/>
      <family val="2"/>
    </font>
    <font>
      <b/>
      <sz val="10"/>
      <color rgb="FF0000FF"/>
      <name val="Arial Narrow"/>
      <family val="2"/>
      <charset val="238"/>
    </font>
    <font>
      <b/>
      <sz val="10"/>
      <color rgb="FF0070C0"/>
      <name val="Arial Narrow"/>
      <family val="2"/>
      <charset val="238"/>
    </font>
    <font>
      <sz val="10"/>
      <name val="Arial"/>
      <family val="2"/>
      <charset val="238"/>
    </font>
    <font>
      <b/>
      <sz val="9"/>
      <color rgb="FFFF0000"/>
      <name val="Arial Narrow"/>
      <family val="2"/>
      <charset val="238"/>
    </font>
    <font>
      <sz val="9"/>
      <color indexed="10"/>
      <name val="Arial Narrow"/>
      <family val="2"/>
    </font>
    <font>
      <sz val="9"/>
      <name val="Arial CE"/>
      <charset val="238"/>
    </font>
    <font>
      <b/>
      <sz val="9"/>
      <color indexed="10"/>
      <name val="Arial Narrow"/>
      <family val="2"/>
      <charset val="238"/>
    </font>
    <font>
      <b/>
      <sz val="9"/>
      <name val="Arial Narrow"/>
      <family val="2"/>
      <charset val="238"/>
    </font>
    <font>
      <sz val="9"/>
      <color rgb="FFFF0000"/>
      <name val="Arial Narrow"/>
      <family val="2"/>
      <charset val="238"/>
    </font>
    <font>
      <sz val="9"/>
      <color indexed="40"/>
      <name val="Arial Narrow"/>
      <family val="2"/>
    </font>
    <font>
      <b/>
      <sz val="9"/>
      <name val="Arial CE"/>
      <charset val="238"/>
    </font>
    <font>
      <sz val="9"/>
      <color rgb="FF000000"/>
      <name val="Arial Narrow"/>
      <family val="2"/>
      <charset val="238"/>
    </font>
    <font>
      <sz val="9"/>
      <color indexed="52"/>
      <name val="Arial Narrow"/>
      <family val="2"/>
    </font>
    <font>
      <b/>
      <sz val="10"/>
      <name val="Arial CE"/>
      <charset val="238"/>
    </font>
    <font>
      <b/>
      <sz val="9"/>
      <color rgb="FFFF0000"/>
      <name val="Arial CE"/>
      <charset val="238"/>
    </font>
    <font>
      <sz val="11"/>
      <name val="Arial Narrow"/>
      <family val="2"/>
    </font>
    <font>
      <sz val="8"/>
      <name val="Arial Narrow"/>
      <family val="2"/>
      <charset val="238"/>
    </font>
    <font>
      <sz val="11"/>
      <name val="Arial Narrow"/>
      <family val="2"/>
      <charset val="238"/>
    </font>
    <font>
      <b/>
      <sz val="10"/>
      <color rgb="FF0000FF"/>
      <name val="Arial Narrow"/>
      <family val="2"/>
    </font>
    <font>
      <b/>
      <sz val="10"/>
      <color rgb="FFFF0000"/>
      <name val="Arial Narrow"/>
      <family val="2"/>
    </font>
    <font>
      <b/>
      <sz val="10"/>
      <color indexed="11"/>
      <name val="Arial Narrow"/>
      <family val="2"/>
      <charset val="238"/>
    </font>
    <font>
      <sz val="10"/>
      <color theme="1"/>
      <name val="Arial Narrow"/>
      <family val="2"/>
      <charset val="238"/>
    </font>
    <font>
      <sz val="9"/>
      <color indexed="53"/>
      <name val="Arial Narrow"/>
      <family val="2"/>
    </font>
    <font>
      <sz val="9"/>
      <name val="Arial Narrow"/>
      <family val="2"/>
    </font>
    <font>
      <sz val="10"/>
      <color indexed="11"/>
      <name val="Arial Narrow"/>
      <family val="2"/>
    </font>
  </fonts>
  <fills count="1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0000"/>
        <bgColor indexed="64"/>
      </patternFill>
    </fill>
  </fills>
  <borders count="3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370">
    <xf numFmtId="0" fontId="0" fillId="0" borderId="0" xfId="0"/>
    <xf numFmtId="0" fontId="2" fillId="0" borderId="0" xfId="0" applyFont="1"/>
    <xf numFmtId="0" fontId="3" fillId="0" borderId="0" xfId="0" applyFont="1"/>
    <xf numFmtId="3" fontId="3" fillId="0" borderId="0" xfId="0" applyNumberFormat="1" applyFont="1" applyFill="1"/>
    <xf numFmtId="3" fontId="2" fillId="0" borderId="0" xfId="0" applyNumberFormat="1" applyFont="1"/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1" fontId="13" fillId="0" borderId="4" xfId="0" applyNumberFormat="1" applyFont="1" applyFill="1" applyBorder="1" applyAlignment="1">
      <alignment horizontal="right" vertical="center"/>
    </xf>
    <xf numFmtId="3" fontId="4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3" fontId="11" fillId="0" borderId="1" xfId="0" applyNumberFormat="1" applyFont="1" applyFill="1" applyBorder="1" applyAlignment="1">
      <alignment horizontal="center" vertical="center" wrapText="1"/>
    </xf>
    <xf numFmtId="3" fontId="11" fillId="0" borderId="3" xfId="0" applyNumberFormat="1" applyFont="1" applyFill="1" applyBorder="1" applyAlignment="1">
      <alignment horizontal="center" vertical="center" wrapText="1"/>
    </xf>
    <xf numFmtId="3" fontId="3" fillId="0" borderId="3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3" fontId="2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/>
    <xf numFmtId="4" fontId="14" fillId="0" borderId="1" xfId="0" applyNumberFormat="1" applyFont="1" applyFill="1" applyBorder="1" applyAlignment="1">
      <alignment horizontal="center" vertical="center"/>
    </xf>
    <xf numFmtId="3" fontId="15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/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3" fontId="11" fillId="0" borderId="1" xfId="1" applyNumberFormat="1" applyFont="1" applyFill="1" applyBorder="1" applyAlignment="1">
      <alignment horizontal="center" vertical="center"/>
    </xf>
    <xf numFmtId="3" fontId="11" fillId="0" borderId="1" xfId="1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3" fontId="2" fillId="0" borderId="1" xfId="1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2" fillId="0" borderId="0" xfId="0" applyFont="1" applyAlignment="1">
      <alignment vertical="top"/>
    </xf>
    <xf numFmtId="3" fontId="3" fillId="0" borderId="0" xfId="0" applyNumberFormat="1" applyFont="1" applyFill="1" applyAlignment="1">
      <alignment horizontal="center" vertical="center" wrapText="1"/>
    </xf>
    <xf numFmtId="4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4" fontId="4" fillId="0" borderId="0" xfId="0" applyNumberFormat="1" applyFont="1" applyFill="1" applyBorder="1" applyAlignment="1">
      <alignment horizontal="right" vertical="center"/>
    </xf>
    <xf numFmtId="0" fontId="2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3" fontId="2" fillId="0" borderId="1" xfId="1" applyNumberFormat="1" applyFont="1" applyFill="1" applyBorder="1" applyAlignment="1">
      <alignment horizontal="center" vertical="center" wrapText="1"/>
    </xf>
    <xf numFmtId="0" fontId="2" fillId="0" borderId="0" xfId="0" applyFont="1" applyBorder="1"/>
    <xf numFmtId="3" fontId="2" fillId="0" borderId="0" xfId="0" applyNumberFormat="1" applyFont="1" applyBorder="1"/>
    <xf numFmtId="0" fontId="25" fillId="0" borderId="1" xfId="0" applyFont="1" applyFill="1" applyBorder="1" applyAlignment="1">
      <alignment horizontal="center" vertical="center" wrapText="1"/>
    </xf>
    <xf numFmtId="0" fontId="10" fillId="0" borderId="0" xfId="0" applyFont="1" applyFill="1"/>
    <xf numFmtId="0" fontId="6" fillId="0" borderId="0" xfId="0" applyFont="1" applyFill="1"/>
    <xf numFmtId="0" fontId="2" fillId="0" borderId="0" xfId="0" applyFont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/>
    <xf numFmtId="49" fontId="2" fillId="0" borderId="0" xfId="0" applyNumberFormat="1" applyFon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/>
    </xf>
    <xf numFmtId="0" fontId="2" fillId="2" borderId="0" xfId="0" applyFont="1" applyFill="1"/>
    <xf numFmtId="0" fontId="7" fillId="0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3" fontId="2" fillId="0" borderId="1" xfId="3" applyNumberFormat="1" applyFont="1" applyFill="1" applyBorder="1" applyAlignment="1">
      <alignment horizontal="center" vertical="center"/>
    </xf>
    <xf numFmtId="3" fontId="2" fillId="0" borderId="3" xfId="3" applyNumberFormat="1" applyFont="1" applyFill="1" applyBorder="1" applyAlignment="1">
      <alignment horizontal="center" vertical="center"/>
    </xf>
    <xf numFmtId="3" fontId="2" fillId="0" borderId="1" xfId="3" applyNumberFormat="1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/>
    <xf numFmtId="0" fontId="3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4" fontId="39" fillId="0" borderId="0" xfId="0" applyNumberFormat="1" applyFont="1" applyAlignment="1">
      <alignment horizontal="center" vertical="center"/>
    </xf>
    <xf numFmtId="4" fontId="2" fillId="0" borderId="0" xfId="0" applyNumberFormat="1" applyFont="1"/>
    <xf numFmtId="164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center" vertical="center" wrapText="1"/>
    </xf>
    <xf numFmtId="3" fontId="11" fillId="4" borderId="1" xfId="0" applyNumberFormat="1" applyFont="1" applyFill="1" applyBorder="1" applyAlignment="1">
      <alignment horizontal="center" vertical="center" wrapText="1"/>
    </xf>
    <xf numFmtId="3" fontId="3" fillId="4" borderId="1" xfId="0" applyNumberFormat="1" applyFont="1" applyFill="1" applyBorder="1" applyAlignment="1">
      <alignment horizontal="center" vertical="center" wrapText="1"/>
    </xf>
    <xf numFmtId="3" fontId="3" fillId="3" borderId="3" xfId="0" applyNumberFormat="1" applyFont="1" applyFill="1" applyBorder="1" applyAlignment="1">
      <alignment horizontal="center" vertical="center" wrapText="1"/>
    </xf>
    <xf numFmtId="3" fontId="3" fillId="3" borderId="9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" fontId="17" fillId="0" borderId="1" xfId="0" applyNumberFormat="1" applyFont="1" applyFill="1" applyBorder="1"/>
    <xf numFmtId="3" fontId="1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 wrapText="1"/>
    </xf>
    <xf numFmtId="3" fontId="11" fillId="0" borderId="6" xfId="0" applyNumberFormat="1" applyFont="1" applyFill="1" applyBorder="1" applyAlignment="1">
      <alignment horizontal="center" vertical="center" wrapText="1"/>
    </xf>
    <xf numFmtId="3" fontId="11" fillId="0" borderId="9" xfId="0" applyNumberFormat="1" applyFont="1" applyFill="1" applyBorder="1" applyAlignment="1">
      <alignment horizontal="center" vertical="center" wrapText="1"/>
    </xf>
    <xf numFmtId="3" fontId="3" fillId="0" borderId="9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Fill="1"/>
    <xf numFmtId="3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8" fillId="0" borderId="0" xfId="0" applyFont="1" applyFill="1" applyAlignment="1">
      <alignment horizontal="right" vertical="center" wrapText="1"/>
    </xf>
    <xf numFmtId="0" fontId="3" fillId="0" borderId="0" xfId="0" applyFont="1" applyFill="1" applyAlignment="1">
      <alignment horizontal="left" vertical="center"/>
    </xf>
    <xf numFmtId="0" fontId="7" fillId="0" borderId="0" xfId="0" applyFont="1" applyFill="1"/>
    <xf numFmtId="3" fontId="10" fillId="0" borderId="1" xfId="0" applyNumberFormat="1" applyFont="1" applyFill="1" applyBorder="1" applyAlignment="1">
      <alignment horizontal="center" vertical="center" wrapText="1"/>
    </xf>
    <xf numFmtId="3" fontId="22" fillId="0" borderId="1" xfId="0" applyNumberFormat="1" applyFont="1" applyFill="1" applyBorder="1" applyAlignment="1">
      <alignment horizontal="center" vertical="center" wrapText="1"/>
    </xf>
    <xf numFmtId="3" fontId="10" fillId="0" borderId="3" xfId="0" applyNumberFormat="1" applyFont="1" applyFill="1" applyBorder="1" applyAlignment="1">
      <alignment horizontal="center" vertical="center" wrapText="1"/>
    </xf>
    <xf numFmtId="3" fontId="22" fillId="0" borderId="3" xfId="0" applyNumberFormat="1" applyFont="1" applyFill="1" applyBorder="1" applyAlignment="1">
      <alignment horizontal="center" vertical="center" wrapText="1"/>
    </xf>
    <xf numFmtId="3" fontId="10" fillId="0" borderId="9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3" fontId="3" fillId="5" borderId="1" xfId="0" applyNumberFormat="1" applyFont="1" applyFill="1" applyBorder="1" applyAlignment="1">
      <alignment horizontal="center" vertical="center" wrapText="1"/>
    </xf>
    <xf numFmtId="3" fontId="11" fillId="5" borderId="1" xfId="0" applyNumberFormat="1" applyFont="1" applyFill="1" applyBorder="1" applyAlignment="1">
      <alignment horizontal="center" vertical="center" wrapText="1"/>
    </xf>
    <xf numFmtId="3" fontId="3" fillId="5" borderId="3" xfId="0" applyNumberFormat="1" applyFont="1" applyFill="1" applyBorder="1" applyAlignment="1">
      <alignment horizontal="center" vertical="center" wrapText="1"/>
    </xf>
    <xf numFmtId="3" fontId="11" fillId="4" borderId="3" xfId="0" applyNumberFormat="1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/>
    </xf>
    <xf numFmtId="3" fontId="11" fillId="0" borderId="4" xfId="0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49" fontId="11" fillId="0" borderId="1" xfId="2" applyNumberFormat="1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 wrapText="1"/>
    </xf>
    <xf numFmtId="3" fontId="11" fillId="0" borderId="5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3" fontId="2" fillId="0" borderId="0" xfId="0" applyNumberFormat="1" applyFont="1" applyFill="1" applyAlignment="1">
      <alignment horizontal="center" vertical="center" wrapText="1"/>
    </xf>
    <xf numFmtId="164" fontId="2" fillId="0" borderId="0" xfId="0" applyNumberFormat="1" applyFont="1" applyFill="1"/>
    <xf numFmtId="0" fontId="3" fillId="5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3" fontId="2" fillId="5" borderId="1" xfId="0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11" fillId="0" borderId="6" xfId="1" applyFont="1" applyFill="1" applyBorder="1" applyAlignment="1">
      <alignment horizontal="center" vertical="center" wrapText="1"/>
    </xf>
    <xf numFmtId="0" fontId="4" fillId="0" borderId="6" xfId="3" applyFont="1" applyFill="1" applyBorder="1" applyAlignment="1">
      <alignment horizontal="center" vertical="center" wrapText="1"/>
    </xf>
    <xf numFmtId="3" fontId="27" fillId="0" borderId="6" xfId="3" applyNumberFormat="1" applyFont="1" applyFill="1" applyBorder="1" applyAlignment="1">
      <alignment horizontal="center" vertical="center" wrapText="1"/>
    </xf>
    <xf numFmtId="3" fontId="27" fillId="0" borderId="6" xfId="1" applyNumberFormat="1" applyFont="1" applyFill="1" applyBorder="1" applyAlignment="1">
      <alignment horizontal="center" vertical="center" wrapText="1"/>
    </xf>
    <xf numFmtId="3" fontId="27" fillId="0" borderId="6" xfId="0" applyNumberFormat="1" applyFont="1" applyFill="1" applyBorder="1" applyAlignment="1">
      <alignment horizontal="center" vertical="center" wrapText="1"/>
    </xf>
    <xf numFmtId="3" fontId="27" fillId="0" borderId="9" xfId="0" applyNumberFormat="1" applyFont="1" applyFill="1" applyBorder="1" applyAlignment="1">
      <alignment horizontal="center" vertical="center" wrapText="1"/>
    </xf>
    <xf numFmtId="3" fontId="3" fillId="0" borderId="6" xfId="1" applyNumberFormat="1" applyFont="1" applyFill="1" applyBorder="1" applyAlignment="1">
      <alignment horizontal="center" vertical="center"/>
    </xf>
    <xf numFmtId="3" fontId="3" fillId="0" borderId="9" xfId="3" applyNumberFormat="1" applyFont="1" applyFill="1" applyBorder="1" applyAlignment="1">
      <alignment horizontal="center" vertical="center"/>
    </xf>
    <xf numFmtId="3" fontId="3" fillId="0" borderId="6" xfId="3" applyNumberFormat="1" applyFont="1" applyFill="1" applyBorder="1" applyAlignment="1">
      <alignment horizontal="center" vertical="center"/>
    </xf>
    <xf numFmtId="0" fontId="27" fillId="0" borderId="6" xfId="3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3" fontId="3" fillId="0" borderId="7" xfId="0" applyNumberFormat="1" applyFont="1" applyFill="1" applyBorder="1" applyAlignment="1">
      <alignment horizontal="center" vertical="center" wrapText="1"/>
    </xf>
    <xf numFmtId="4" fontId="5" fillId="6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165" fontId="2" fillId="0" borderId="3" xfId="0" applyNumberFormat="1" applyFont="1" applyFill="1" applyBorder="1" applyAlignment="1">
      <alignment horizontal="left" vertical="center"/>
    </xf>
    <xf numFmtId="4" fontId="9" fillId="6" borderId="1" xfId="0" applyNumberFormat="1" applyFont="1" applyFill="1" applyBorder="1" applyAlignment="1">
      <alignment horizontal="center" vertical="center" wrapText="1"/>
    </xf>
    <xf numFmtId="4" fontId="5" fillId="6" borderId="1" xfId="0" applyNumberFormat="1" applyFont="1" applyFill="1" applyBorder="1" applyAlignment="1">
      <alignment horizontal="center" vertical="center"/>
    </xf>
    <xf numFmtId="4" fontId="9" fillId="6" borderId="6" xfId="0" applyNumberFormat="1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/>
    </xf>
    <xf numFmtId="0" fontId="19" fillId="7" borderId="1" xfId="0" applyFont="1" applyFill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3" fillId="7" borderId="1" xfId="0" applyFont="1" applyFill="1" applyBorder="1" applyAlignment="1">
      <alignment horizontal="center" vertical="center" wrapText="1"/>
    </xf>
    <xf numFmtId="4" fontId="26" fillId="0" borderId="5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11" fillId="0" borderId="0" xfId="0" applyFont="1"/>
    <xf numFmtId="3" fontId="28" fillId="0" borderId="6" xfId="1" applyNumberFormat="1" applyFont="1" applyFill="1" applyBorder="1" applyAlignment="1">
      <alignment horizontal="center" vertical="center" wrapText="1"/>
    </xf>
    <xf numFmtId="3" fontId="16" fillId="0" borderId="1" xfId="0" applyNumberFormat="1" applyFont="1" applyFill="1" applyBorder="1" applyAlignment="1">
      <alignment horizontal="center" vertical="center" wrapText="1"/>
    </xf>
    <xf numFmtId="3" fontId="10" fillId="4" borderId="3" xfId="0" applyNumberFormat="1" applyFont="1" applyFill="1" applyBorder="1" applyAlignment="1">
      <alignment horizontal="center" vertical="center" wrapText="1"/>
    </xf>
    <xf numFmtId="3" fontId="10" fillId="4" borderId="9" xfId="0" applyNumberFormat="1" applyFont="1" applyFill="1" applyBorder="1" applyAlignment="1">
      <alignment horizontal="center" vertical="center" wrapText="1"/>
    </xf>
    <xf numFmtId="3" fontId="3" fillId="8" borderId="3" xfId="0" applyNumberFormat="1" applyFont="1" applyFill="1" applyBorder="1" applyAlignment="1">
      <alignment horizontal="center" vertical="center" wrapText="1"/>
    </xf>
    <xf numFmtId="3" fontId="3" fillId="8" borderId="9" xfId="0" applyNumberFormat="1" applyFont="1" applyFill="1" applyBorder="1" applyAlignment="1">
      <alignment horizontal="center" vertical="center" wrapText="1"/>
    </xf>
    <xf numFmtId="3" fontId="3" fillId="8" borderId="1" xfId="0" applyNumberFormat="1" applyFont="1" applyFill="1" applyBorder="1" applyAlignment="1">
      <alignment horizontal="center" vertical="center" wrapText="1"/>
    </xf>
    <xf numFmtId="3" fontId="3" fillId="9" borderId="3" xfId="0" applyNumberFormat="1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7" borderId="1" xfId="0" applyFont="1" applyFill="1" applyBorder="1" applyAlignment="1">
      <alignment horizontal="center" vertical="center" wrapText="1"/>
    </xf>
    <xf numFmtId="0" fontId="11" fillId="10" borderId="1" xfId="0" applyFont="1" applyFill="1" applyBorder="1" applyAlignment="1">
      <alignment horizontal="center" vertical="center" wrapText="1"/>
    </xf>
    <xf numFmtId="3" fontId="22" fillId="0" borderId="3" xfId="3" applyNumberFormat="1" applyFont="1" applyFill="1" applyBorder="1" applyAlignment="1">
      <alignment horizontal="center" vertical="center"/>
    </xf>
    <xf numFmtId="3" fontId="22" fillId="0" borderId="1" xfId="3" applyNumberFormat="1" applyFont="1" applyFill="1" applyBorder="1" applyAlignment="1">
      <alignment horizontal="center" vertical="center"/>
    </xf>
    <xf numFmtId="3" fontId="11" fillId="0" borderId="1" xfId="3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3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3" fontId="2" fillId="0" borderId="0" xfId="3" applyNumberFormat="1" applyFont="1" applyFill="1" applyBorder="1" applyAlignment="1">
      <alignment horizontal="center" vertical="center" wrapText="1"/>
    </xf>
    <xf numFmtId="3" fontId="2" fillId="0" borderId="0" xfId="1" applyNumberFormat="1" applyFont="1" applyFill="1" applyBorder="1" applyAlignment="1">
      <alignment horizontal="center" vertical="center" wrapText="1"/>
    </xf>
    <xf numFmtId="3" fontId="11" fillId="0" borderId="0" xfId="0" applyNumberFormat="1" applyFont="1" applyFill="1" applyBorder="1" applyAlignment="1">
      <alignment horizontal="center" vertical="center" wrapText="1"/>
    </xf>
    <xf numFmtId="3" fontId="10" fillId="4" borderId="0" xfId="0" applyNumberFormat="1" applyFont="1" applyFill="1" applyBorder="1" applyAlignment="1">
      <alignment horizontal="center" vertical="center" wrapText="1"/>
    </xf>
    <xf numFmtId="3" fontId="3" fillId="8" borderId="0" xfId="0" applyNumberFormat="1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3" fontId="3" fillId="3" borderId="0" xfId="0" applyNumberFormat="1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center" vertical="center" wrapText="1"/>
    </xf>
    <xf numFmtId="3" fontId="2" fillId="0" borderId="0" xfId="3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0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2" fillId="0" borderId="6" xfId="3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3" fontId="2" fillId="0" borderId="6" xfId="3" applyNumberFormat="1" applyFont="1" applyFill="1" applyBorder="1" applyAlignment="1">
      <alignment horizontal="center" vertical="center" wrapText="1"/>
    </xf>
    <xf numFmtId="3" fontId="2" fillId="0" borderId="6" xfId="1" applyNumberFormat="1" applyFont="1" applyFill="1" applyBorder="1" applyAlignment="1">
      <alignment horizontal="center" vertical="center" wrapText="1"/>
    </xf>
    <xf numFmtId="3" fontId="2" fillId="0" borderId="9" xfId="3" applyNumberFormat="1" applyFont="1" applyFill="1" applyBorder="1" applyAlignment="1">
      <alignment horizontal="center" vertical="center"/>
    </xf>
    <xf numFmtId="3" fontId="2" fillId="0" borderId="6" xfId="3" applyNumberFormat="1" applyFont="1" applyFill="1" applyBorder="1" applyAlignment="1">
      <alignment horizontal="center" vertical="center"/>
    </xf>
    <xf numFmtId="4" fontId="8" fillId="0" borderId="6" xfId="0" applyNumberFormat="1" applyFont="1" applyFill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right" vertical="center"/>
    </xf>
    <xf numFmtId="1" fontId="13" fillId="0" borderId="10" xfId="0" applyNumberFormat="1" applyFont="1" applyFill="1" applyBorder="1" applyAlignment="1">
      <alignment horizontal="right" vertical="center"/>
    </xf>
    <xf numFmtId="165" fontId="2" fillId="0" borderId="9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3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3" fontId="2" fillId="0" borderId="2" xfId="3" applyNumberFormat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3" fontId="2" fillId="0" borderId="2" xfId="1" applyNumberFormat="1" applyFont="1" applyFill="1" applyBorder="1" applyAlignment="1">
      <alignment horizontal="center" vertical="center" wrapText="1"/>
    </xf>
    <xf numFmtId="3" fontId="11" fillId="0" borderId="2" xfId="0" applyNumberFormat="1" applyFont="1" applyFill="1" applyBorder="1" applyAlignment="1">
      <alignment horizontal="center" vertical="center" wrapText="1"/>
    </xf>
    <xf numFmtId="3" fontId="10" fillId="4" borderId="2" xfId="0" applyNumberFormat="1" applyFont="1" applyFill="1" applyBorder="1" applyAlignment="1">
      <alignment horizontal="center" vertical="center" wrapText="1"/>
    </xf>
    <xf numFmtId="3" fontId="3" fillId="8" borderId="2" xfId="0" applyNumberFormat="1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3" fontId="3" fillId="3" borderId="2" xfId="0" applyNumberFormat="1" applyFont="1" applyFill="1" applyBorder="1" applyAlignment="1">
      <alignment horizontal="center" vertical="center" wrapText="1"/>
    </xf>
    <xf numFmtId="3" fontId="10" fillId="0" borderId="2" xfId="0" applyNumberFormat="1" applyFont="1" applyFill="1" applyBorder="1" applyAlignment="1">
      <alignment horizontal="center" vertical="center" wrapText="1"/>
    </xf>
    <xf numFmtId="3" fontId="2" fillId="0" borderId="2" xfId="3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vertical="center"/>
    </xf>
    <xf numFmtId="3" fontId="2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4" fontId="44" fillId="0" borderId="4" xfId="0" applyNumberFormat="1" applyFont="1" applyFill="1" applyBorder="1" applyAlignment="1">
      <alignment horizontal="center" vertical="center"/>
    </xf>
    <xf numFmtId="4" fontId="4" fillId="0" borderId="6" xfId="0" applyNumberFormat="1" applyFont="1" applyFill="1" applyBorder="1" applyAlignment="1">
      <alignment horizontal="center" vertical="center"/>
    </xf>
    <xf numFmtId="0" fontId="11" fillId="0" borderId="0" xfId="0" applyFont="1" applyBorder="1" applyAlignment="1"/>
    <xf numFmtId="4" fontId="9" fillId="0" borderId="15" xfId="0" applyNumberFormat="1" applyFont="1" applyFill="1" applyBorder="1" applyAlignment="1">
      <alignment horizontal="center" vertical="center"/>
    </xf>
    <xf numFmtId="4" fontId="8" fillId="0" borderId="15" xfId="0" applyNumberFormat="1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4" fontId="44" fillId="0" borderId="1" xfId="0" applyNumberFormat="1" applyFont="1" applyFill="1" applyBorder="1" applyAlignment="1">
      <alignment horizontal="center" vertical="center"/>
    </xf>
    <xf numFmtId="1" fontId="13" fillId="0" borderId="1" xfId="0" applyNumberFormat="1" applyFont="1" applyFill="1" applyBorder="1" applyAlignment="1">
      <alignment horizontal="right" vertical="center"/>
    </xf>
    <xf numFmtId="165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/>
    <xf numFmtId="0" fontId="33" fillId="0" borderId="1" xfId="0" applyFont="1" applyFill="1" applyBorder="1" applyAlignment="1">
      <alignment horizontal="center" vertical="center"/>
    </xf>
    <xf numFmtId="1" fontId="13" fillId="0" borderId="5" xfId="0" applyNumberFormat="1" applyFont="1" applyFill="1" applyBorder="1" applyAlignment="1">
      <alignment horizontal="right" vertical="center"/>
    </xf>
    <xf numFmtId="0" fontId="4" fillId="0" borderId="29" xfId="0" applyFont="1" applyFill="1" applyBorder="1" applyAlignment="1">
      <alignment vertical="center"/>
    </xf>
    <xf numFmtId="4" fontId="5" fillId="0" borderId="1" xfId="0" applyNumberFormat="1" applyFont="1" applyFill="1" applyBorder="1" applyAlignment="1">
      <alignment horizontal="center" vertical="center"/>
    </xf>
    <xf numFmtId="0" fontId="11" fillId="0" borderId="15" xfId="0" applyFont="1" applyBorder="1"/>
    <xf numFmtId="0" fontId="11" fillId="0" borderId="15" xfId="0" applyFont="1" applyBorder="1" applyAlignment="1"/>
    <xf numFmtId="0" fontId="4" fillId="0" borderId="14" xfId="0" applyFont="1" applyFill="1" applyBorder="1" applyAlignment="1">
      <alignment vertical="center"/>
    </xf>
    <xf numFmtId="0" fontId="2" fillId="0" borderId="11" xfId="0" applyFont="1" applyBorder="1"/>
    <xf numFmtId="0" fontId="2" fillId="0" borderId="11" xfId="0" applyFont="1" applyFill="1" applyBorder="1"/>
    <xf numFmtId="0" fontId="4" fillId="0" borderId="11" xfId="0" applyFont="1" applyFill="1" applyBorder="1" applyAlignment="1">
      <alignment horizontal="right" vertical="center"/>
    </xf>
    <xf numFmtId="0" fontId="6" fillId="0" borderId="11" xfId="0" applyFont="1" applyFill="1" applyBorder="1"/>
    <xf numFmtId="0" fontId="7" fillId="0" borderId="11" xfId="0" applyFont="1" applyFill="1" applyBorder="1"/>
    <xf numFmtId="0" fontId="4" fillId="0" borderId="8" xfId="0" applyFont="1" applyFill="1" applyBorder="1" applyAlignment="1">
      <alignment vertical="center"/>
    </xf>
    <xf numFmtId="0" fontId="11" fillId="0" borderId="0" xfId="1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1" fillId="11" borderId="1" xfId="1" applyFont="1" applyFill="1" applyBorder="1" applyAlignment="1">
      <alignment horizontal="center" vertical="center" wrapText="1"/>
    </xf>
    <xf numFmtId="3" fontId="3" fillId="9" borderId="1" xfId="0" applyNumberFormat="1" applyFont="1" applyFill="1" applyBorder="1" applyAlignment="1">
      <alignment horizontal="center" vertical="center" wrapText="1"/>
    </xf>
    <xf numFmtId="3" fontId="3" fillId="12" borderId="1" xfId="0" applyNumberFormat="1" applyFont="1" applyFill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/>
    </xf>
    <xf numFmtId="4" fontId="9" fillId="6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6" fontId="23" fillId="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 wrapText="1"/>
    </xf>
    <xf numFmtId="4" fontId="8" fillId="0" borderId="15" xfId="0" applyNumberFormat="1" applyFont="1" applyFill="1" applyBorder="1" applyAlignment="1">
      <alignment horizontal="center" vertical="center"/>
    </xf>
    <xf numFmtId="3" fontId="23" fillId="0" borderId="0" xfId="0" applyNumberFormat="1" applyFont="1" applyFill="1" applyAlignment="1">
      <alignment horizontal="center" vertical="center"/>
    </xf>
    <xf numFmtId="166" fontId="9" fillId="0" borderId="1" xfId="0" applyNumberFormat="1" applyFont="1" applyFill="1" applyBorder="1" applyAlignment="1">
      <alignment horizontal="center" vertical="center"/>
    </xf>
    <xf numFmtId="166" fontId="43" fillId="6" borderId="1" xfId="0" applyNumberFormat="1" applyFont="1" applyFill="1" applyBorder="1" applyAlignment="1">
      <alignment horizontal="center" vertical="center" wrapText="1"/>
    </xf>
    <xf numFmtId="166" fontId="5" fillId="0" borderId="1" xfId="0" applyNumberFormat="1" applyFont="1" applyFill="1" applyBorder="1" applyAlignment="1">
      <alignment horizontal="center" vertical="center"/>
    </xf>
    <xf numFmtId="166" fontId="41" fillId="6" borderId="1" xfId="0" applyNumberFormat="1" applyFont="1" applyFill="1" applyBorder="1" applyAlignment="1">
      <alignment horizontal="center" vertical="center" wrapText="1"/>
    </xf>
    <xf numFmtId="166" fontId="43" fillId="6" borderId="6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5" fillId="0" borderId="5" xfId="0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center" vertical="center" wrapText="1"/>
    </xf>
    <xf numFmtId="1" fontId="2" fillId="0" borderId="4" xfId="0" applyNumberFormat="1" applyFont="1" applyFill="1" applyBorder="1" applyAlignment="1">
      <alignment horizontal="right" vertical="center"/>
    </xf>
    <xf numFmtId="0" fontId="46" fillId="0" borderId="1" xfId="0" applyFont="1" applyFill="1" applyBorder="1" applyAlignment="1">
      <alignment horizontal="center" vertical="center"/>
    </xf>
    <xf numFmtId="167" fontId="30" fillId="0" borderId="1" xfId="0" applyNumberFormat="1" applyFont="1" applyFill="1" applyBorder="1" applyAlignment="1">
      <alignment horizontal="center" vertical="center" wrapText="1"/>
    </xf>
    <xf numFmtId="167" fontId="29" fillId="0" borderId="1" xfId="0" applyNumberFormat="1" applyFont="1" applyFill="1" applyBorder="1" applyAlignment="1">
      <alignment horizontal="center" vertical="center" wrapText="1"/>
    </xf>
    <xf numFmtId="0" fontId="47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3" fontId="11" fillId="3" borderId="1" xfId="0" applyNumberFormat="1" applyFont="1" applyFill="1" applyBorder="1" applyAlignment="1">
      <alignment horizontal="center" vertical="center" wrapText="1"/>
    </xf>
    <xf numFmtId="3" fontId="22" fillId="0" borderId="0" xfId="0" applyNumberFormat="1" applyFont="1" applyFill="1" applyAlignment="1">
      <alignment vertical="center"/>
    </xf>
    <xf numFmtId="0" fontId="22" fillId="0" borderId="0" xfId="0" applyFont="1" applyFill="1"/>
    <xf numFmtId="0" fontId="29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45" fillId="0" borderId="1" xfId="0" applyNumberFormat="1" applyFont="1" applyFill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center" vertical="center" wrapText="1"/>
    </xf>
    <xf numFmtId="10" fontId="41" fillId="6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48" fillId="0" borderId="1" xfId="0" applyFont="1" applyFill="1" applyBorder="1"/>
    <xf numFmtId="3" fontId="10" fillId="0" borderId="0" xfId="0" applyNumberFormat="1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4" fontId="6" fillId="0" borderId="0" xfId="0" applyNumberFormat="1" applyFont="1" applyFill="1"/>
    <xf numFmtId="3" fontId="45" fillId="0" borderId="3" xfId="0" applyNumberFormat="1" applyFont="1" applyFill="1" applyBorder="1" applyAlignment="1">
      <alignment horizontal="center" vertical="center" wrapText="1"/>
    </xf>
    <xf numFmtId="3" fontId="11" fillId="0" borderId="3" xfId="1" applyNumberFormat="1" applyFont="1" applyFill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167" fontId="26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3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3" fontId="3" fillId="0" borderId="6" xfId="0" applyNumberFormat="1" applyFont="1" applyFill="1" applyBorder="1" applyAlignment="1">
      <alignment horizontal="center" vertical="center" wrapText="1"/>
    </xf>
    <xf numFmtId="3" fontId="3" fillId="8" borderId="6" xfId="0" applyNumberFormat="1" applyFont="1" applyFill="1" applyBorder="1" applyAlignment="1">
      <alignment horizontal="center" vertical="center" wrapText="1"/>
    </xf>
    <xf numFmtId="3" fontId="3" fillId="3" borderId="6" xfId="0" applyNumberFormat="1" applyFont="1" applyFill="1" applyBorder="1" applyAlignment="1">
      <alignment horizontal="center" vertical="center" wrapText="1"/>
    </xf>
    <xf numFmtId="3" fontId="45" fillId="0" borderId="6" xfId="0" applyNumberFormat="1" applyFont="1" applyFill="1" applyBorder="1" applyAlignment="1">
      <alignment horizontal="center" vertical="center" wrapText="1"/>
    </xf>
    <xf numFmtId="3" fontId="2" fillId="0" borderId="9" xfId="0" applyNumberFormat="1" applyFont="1" applyFill="1" applyBorder="1" applyAlignment="1">
      <alignment horizontal="center" vertical="center" wrapText="1"/>
    </xf>
    <xf numFmtId="0" fontId="29" fillId="0" borderId="6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vertical="center"/>
    </xf>
    <xf numFmtId="167" fontId="5" fillId="0" borderId="1" xfId="0" applyNumberFormat="1" applyFont="1" applyFill="1" applyBorder="1" applyAlignment="1">
      <alignment horizontal="center" vertical="center"/>
    </xf>
    <xf numFmtId="167" fontId="16" fillId="0" borderId="1" xfId="0" applyNumberFormat="1" applyFont="1" applyFill="1" applyBorder="1" applyAlignment="1">
      <alignment horizontal="center" vertical="center"/>
    </xf>
    <xf numFmtId="167" fontId="33" fillId="0" borderId="1" xfId="0" applyNumberFormat="1" applyFont="1" applyFill="1" applyBorder="1" applyAlignment="1">
      <alignment horizontal="center" vertical="center" wrapText="1"/>
    </xf>
    <xf numFmtId="0" fontId="33" fillId="0" borderId="6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3" fontId="2" fillId="13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" fontId="2" fillId="0" borderId="1" xfId="1" applyNumberFormat="1" applyFont="1" applyFill="1" applyBorder="1" applyAlignment="1">
      <alignment horizontal="center" vertical="center"/>
    </xf>
    <xf numFmtId="0" fontId="50" fillId="0" borderId="1" xfId="0" applyFont="1" applyFill="1" applyBorder="1" applyAlignment="1">
      <alignment horizontal="center" vertical="center" wrapText="1"/>
    </xf>
    <xf numFmtId="167" fontId="3" fillId="0" borderId="1" xfId="0" applyNumberFormat="1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wrapText="1"/>
    </xf>
    <xf numFmtId="3" fontId="2" fillId="13" borderId="3" xfId="0" applyNumberFormat="1" applyFont="1" applyFill="1" applyBorder="1" applyAlignment="1">
      <alignment horizontal="center" vertical="center" wrapText="1"/>
    </xf>
    <xf numFmtId="3" fontId="11" fillId="13" borderId="1" xfId="0" applyNumberFormat="1" applyFont="1" applyFill="1" applyBorder="1" applyAlignment="1">
      <alignment horizontal="center" vertical="center" wrapText="1"/>
    </xf>
    <xf numFmtId="4" fontId="41" fillId="6" borderId="1" xfId="0" applyNumberFormat="1" applyFont="1" applyFill="1" applyBorder="1" applyAlignment="1">
      <alignment horizontal="center" vertical="center" wrapText="1"/>
    </xf>
    <xf numFmtId="3" fontId="4" fillId="5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 wrapText="1"/>
    </xf>
    <xf numFmtId="0" fontId="49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/>
    </xf>
    <xf numFmtId="166" fontId="43" fillId="6" borderId="1" xfId="0" applyNumberFormat="1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 wrapText="1"/>
    </xf>
    <xf numFmtId="10" fontId="43" fillId="6" borderId="1" xfId="0" applyNumberFormat="1" applyFont="1" applyFill="1" applyBorder="1" applyAlignment="1">
      <alignment horizontal="center" vertical="center" wrapText="1"/>
    </xf>
    <xf numFmtId="10" fontId="43" fillId="6" borderId="1" xfId="0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/>
    </xf>
    <xf numFmtId="0" fontId="4" fillId="7" borderId="6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left"/>
    </xf>
    <xf numFmtId="0" fontId="9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14" fillId="0" borderId="0" xfId="0" applyFont="1" applyAlignment="1">
      <alignment horizontal="center" vertical="top"/>
    </xf>
    <xf numFmtId="0" fontId="0" fillId="7" borderId="1" xfId="0" applyFill="1" applyBorder="1" applyAlignment="1">
      <alignment horizontal="center" vertical="center" wrapText="1"/>
    </xf>
    <xf numFmtId="0" fontId="18" fillId="7" borderId="1" xfId="0" applyFont="1" applyFill="1" applyBorder="1" applyAlignment="1">
      <alignment horizontal="center" vertical="center" wrapText="1"/>
    </xf>
    <xf numFmtId="0" fontId="0" fillId="7" borderId="5" xfId="0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left" vertical="center"/>
    </xf>
    <xf numFmtId="0" fontId="14" fillId="0" borderId="23" xfId="0" applyFont="1" applyFill="1" applyBorder="1" applyAlignment="1">
      <alignment horizontal="left" vertical="center"/>
    </xf>
    <xf numFmtId="0" fontId="14" fillId="0" borderId="24" xfId="0" applyFont="1" applyFill="1" applyBorder="1" applyAlignment="1">
      <alignment horizontal="left" vertical="center"/>
    </xf>
    <xf numFmtId="0" fontId="14" fillId="0" borderId="25" xfId="0" applyFont="1" applyFill="1" applyBorder="1" applyAlignment="1">
      <alignment horizontal="left" vertical="center"/>
    </xf>
    <xf numFmtId="0" fontId="14" fillId="0" borderId="26" xfId="0" applyFont="1" applyFill="1" applyBorder="1" applyAlignment="1">
      <alignment horizontal="left" vertical="center"/>
    </xf>
    <xf numFmtId="0" fontId="14" fillId="0" borderId="27" xfId="0" applyFont="1" applyFill="1" applyBorder="1" applyAlignment="1">
      <alignment horizontal="left" vertical="center"/>
    </xf>
    <xf numFmtId="4" fontId="14" fillId="0" borderId="15" xfId="0" applyNumberFormat="1" applyFont="1" applyFill="1" applyBorder="1" applyAlignment="1">
      <alignment horizontal="center" vertical="center"/>
    </xf>
    <xf numFmtId="4" fontId="5" fillId="0" borderId="6" xfId="0" applyNumberFormat="1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left" vertical="center"/>
    </xf>
    <xf numFmtId="0" fontId="5" fillId="0" borderId="17" xfId="0" applyFont="1" applyFill="1" applyBorder="1" applyAlignment="1">
      <alignment horizontal="left" vertical="center"/>
    </xf>
    <xf numFmtId="0" fontId="5" fillId="0" borderId="18" xfId="0" applyFont="1" applyFill="1" applyBorder="1" applyAlignment="1">
      <alignment horizontal="left" vertical="center"/>
    </xf>
    <xf numFmtId="0" fontId="5" fillId="0" borderId="19" xfId="0" applyFont="1" applyFill="1" applyBorder="1" applyAlignment="1">
      <alignment horizontal="left" vertical="center"/>
    </xf>
    <xf numFmtId="0" fontId="5" fillId="0" borderId="20" xfId="0" applyFont="1" applyFill="1" applyBorder="1" applyAlignment="1">
      <alignment horizontal="left" vertical="center"/>
    </xf>
    <xf numFmtId="0" fontId="5" fillId="0" borderId="2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/>
    </xf>
    <xf numFmtId="0" fontId="10" fillId="0" borderId="0" xfId="0" applyFont="1" applyFill="1" applyBorder="1" applyAlignment="1">
      <alignment horizontal="left"/>
    </xf>
    <xf numFmtId="4" fontId="5" fillId="0" borderId="28" xfId="0" applyNumberFormat="1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left" vertical="center"/>
    </xf>
    <xf numFmtId="0" fontId="5" fillId="0" borderId="31" xfId="0" applyFont="1" applyFill="1" applyBorder="1" applyAlignment="1">
      <alignment horizontal="left" vertical="center"/>
    </xf>
    <xf numFmtId="0" fontId="5" fillId="0" borderId="32" xfId="0" applyFont="1" applyFill="1" applyBorder="1" applyAlignment="1">
      <alignment horizontal="left" vertical="center"/>
    </xf>
    <xf numFmtId="0" fontId="14" fillId="0" borderId="15" xfId="0" applyFont="1" applyFill="1" applyBorder="1" applyAlignment="1">
      <alignment horizontal="left" vertical="center"/>
    </xf>
    <xf numFmtId="4" fontId="5" fillId="0" borderId="1" xfId="0" applyNumberFormat="1" applyFont="1" applyFill="1" applyBorder="1" applyAlignment="1">
      <alignment horizontal="center" vertical="center"/>
    </xf>
    <xf numFmtId="4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4">
    <cellStyle name="Normalny" xfId="0" builtinId="0"/>
    <cellStyle name="Normalny_Arkusz1" xfId="3" xr:uid="{00000000-0005-0000-0000-000001000000}"/>
    <cellStyle name="Normalny_Arkusz1 2 2" xfId="1" xr:uid="{00000000-0005-0000-0000-000002000000}"/>
    <cellStyle name="Normalny_Arkusz1 3" xfId="2" xr:uid="{00000000-0005-0000-0000-000003000000}"/>
  </cellStyles>
  <dxfs count="0"/>
  <tableStyles count="0" defaultTableStyle="TableStyleMedium2" defaultPivotStyle="PivotStyleLight16"/>
  <colors>
    <mruColors>
      <color rgb="FF0000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45"/>
  <sheetViews>
    <sheetView view="pageBreakPreview" zoomScale="90" zoomScaleNormal="90" zoomScaleSheetLayoutView="90" workbookViewId="0">
      <selection activeCell="A2" sqref="A2:BC2"/>
    </sheetView>
  </sheetViews>
  <sheetFormatPr defaultColWidth="9.140625" defaultRowHeight="12.75" x14ac:dyDescent="0.2"/>
  <cols>
    <col min="1" max="1" width="4.7109375" style="1" customWidth="1"/>
    <col min="2" max="2" width="20.7109375" style="1" customWidth="1"/>
    <col min="3" max="4" width="8.7109375" style="1" customWidth="1"/>
    <col min="5" max="5" width="5.7109375" style="1" customWidth="1"/>
    <col min="6" max="6" width="10.5703125" style="1" customWidth="1"/>
    <col min="7" max="7" width="8.7109375" style="1" hidden="1" customWidth="1"/>
    <col min="8" max="8" width="8.7109375" style="1" customWidth="1"/>
    <col min="9" max="10" width="9.7109375" style="1" customWidth="1"/>
    <col min="11" max="11" width="11" style="1" hidden="1" customWidth="1"/>
    <col min="12" max="12" width="9.7109375" style="1" hidden="1" customWidth="1"/>
    <col min="13" max="13" width="8.7109375" style="1" customWidth="1"/>
    <col min="14" max="14" width="11.7109375" style="1" customWidth="1"/>
    <col min="15" max="23" width="7.7109375" style="1" hidden="1" customWidth="1"/>
    <col min="24" max="24" width="9" style="1" hidden="1" customWidth="1"/>
    <col min="25" max="25" width="9.140625" style="1" hidden="1" customWidth="1"/>
    <col min="26" max="26" width="9.7109375" style="1" customWidth="1"/>
    <col min="27" max="29" width="7.7109375" style="1" hidden="1" customWidth="1"/>
    <col min="30" max="30" width="9.7109375" style="1" hidden="1" customWidth="1"/>
    <col min="31" max="41" width="7.7109375" style="1" hidden="1" customWidth="1"/>
    <col min="42" max="48" width="8.7109375" style="1" customWidth="1"/>
    <col min="49" max="49" width="9.7109375" style="1" hidden="1" customWidth="1"/>
    <col min="50" max="53" width="4.7109375" style="1" customWidth="1"/>
    <col min="54" max="54" width="7.7109375" style="1" customWidth="1"/>
    <col min="55" max="55" width="31.7109375" style="1" customWidth="1"/>
    <col min="56" max="16384" width="9.140625" style="1"/>
  </cols>
  <sheetData>
    <row r="1" spans="1:56" ht="35.1" customHeight="1" x14ac:dyDescent="0.2">
      <c r="A1" s="338" t="s">
        <v>592</v>
      </c>
      <c r="B1" s="339"/>
      <c r="C1" s="339"/>
      <c r="D1" s="339"/>
      <c r="E1" s="339"/>
      <c r="F1" s="339"/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39"/>
      <c r="AD1" s="339"/>
      <c r="AE1" s="339"/>
      <c r="AF1" s="339"/>
      <c r="AG1" s="339"/>
      <c r="AH1" s="339"/>
      <c r="AI1" s="339"/>
      <c r="AJ1" s="339"/>
      <c r="AK1" s="339"/>
      <c r="AL1" s="339"/>
      <c r="AM1" s="339"/>
      <c r="AN1" s="339"/>
      <c r="AO1" s="339"/>
      <c r="AP1" s="339"/>
      <c r="AQ1" s="339"/>
      <c r="AR1" s="339"/>
      <c r="AS1" s="339"/>
      <c r="AT1" s="339"/>
      <c r="AU1" s="339"/>
      <c r="AV1" s="339"/>
      <c r="AW1" s="339"/>
      <c r="AX1" s="339"/>
      <c r="AY1" s="339"/>
      <c r="AZ1" s="339"/>
      <c r="BA1" s="339"/>
      <c r="BB1" s="339"/>
      <c r="BC1" s="339"/>
    </row>
    <row r="2" spans="1:56" s="36" customFormat="1" ht="24.95" customHeight="1" x14ac:dyDescent="0.2">
      <c r="A2" s="340" t="s">
        <v>594</v>
      </c>
      <c r="B2" s="340"/>
      <c r="C2" s="340"/>
      <c r="D2" s="340"/>
      <c r="E2" s="340"/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340"/>
      <c r="R2" s="340"/>
      <c r="S2" s="340"/>
      <c r="T2" s="340"/>
      <c r="U2" s="340"/>
      <c r="V2" s="340"/>
      <c r="W2" s="340"/>
      <c r="X2" s="340"/>
      <c r="Y2" s="340"/>
      <c r="Z2" s="340"/>
      <c r="AA2" s="340"/>
      <c r="AB2" s="340"/>
      <c r="AC2" s="340"/>
      <c r="AD2" s="340"/>
      <c r="AE2" s="340"/>
      <c r="AF2" s="340"/>
      <c r="AG2" s="340"/>
      <c r="AH2" s="340"/>
      <c r="AI2" s="340"/>
      <c r="AJ2" s="340"/>
      <c r="AK2" s="340"/>
      <c r="AL2" s="340"/>
      <c r="AM2" s="340"/>
      <c r="AN2" s="340"/>
      <c r="AO2" s="340"/>
      <c r="AP2" s="340"/>
      <c r="AQ2" s="340"/>
      <c r="AR2" s="340"/>
      <c r="AS2" s="340"/>
      <c r="AT2" s="340"/>
      <c r="AU2" s="340"/>
      <c r="AV2" s="340"/>
      <c r="AW2" s="340"/>
      <c r="AX2" s="340"/>
      <c r="AY2" s="340"/>
      <c r="AZ2" s="340"/>
      <c r="BA2" s="340"/>
      <c r="BB2" s="340"/>
      <c r="BC2" s="340"/>
    </row>
    <row r="3" spans="1:56" hidden="1" x14ac:dyDescent="0.2">
      <c r="A3" s="35">
        <v>4</v>
      </c>
      <c r="B3" s="143">
        <v>20</v>
      </c>
      <c r="C3" s="143">
        <v>8</v>
      </c>
      <c r="D3" s="143">
        <v>8</v>
      </c>
      <c r="E3" s="143">
        <v>5</v>
      </c>
      <c r="F3" s="143">
        <v>8</v>
      </c>
      <c r="G3" s="143">
        <v>8</v>
      </c>
      <c r="H3" s="143">
        <v>8</v>
      </c>
      <c r="I3" s="143">
        <v>9</v>
      </c>
      <c r="J3" s="143">
        <v>9</v>
      </c>
      <c r="K3" s="143">
        <v>9</v>
      </c>
      <c r="L3" s="143">
        <v>9</v>
      </c>
      <c r="M3" s="143">
        <v>8</v>
      </c>
      <c r="N3" s="143">
        <v>11</v>
      </c>
      <c r="O3" s="143">
        <v>7</v>
      </c>
      <c r="P3" s="143">
        <v>7</v>
      </c>
      <c r="Q3" s="143">
        <v>7</v>
      </c>
      <c r="R3" s="143">
        <v>7</v>
      </c>
      <c r="S3" s="143">
        <v>7</v>
      </c>
      <c r="T3" s="143">
        <v>7</v>
      </c>
      <c r="U3" s="143">
        <v>7</v>
      </c>
      <c r="V3" s="143">
        <v>7</v>
      </c>
      <c r="W3" s="143">
        <v>7</v>
      </c>
      <c r="X3" s="143">
        <v>7</v>
      </c>
      <c r="Y3" s="143">
        <v>7</v>
      </c>
      <c r="Z3" s="143">
        <v>9</v>
      </c>
      <c r="AA3" s="143">
        <v>7</v>
      </c>
      <c r="AB3" s="143">
        <v>7</v>
      </c>
      <c r="AC3" s="143">
        <v>7</v>
      </c>
      <c r="AD3" s="143">
        <v>9</v>
      </c>
      <c r="AE3" s="143">
        <v>7</v>
      </c>
      <c r="AF3" s="143">
        <v>7</v>
      </c>
      <c r="AG3" s="143">
        <v>7</v>
      </c>
      <c r="AH3" s="143">
        <v>7</v>
      </c>
      <c r="AI3" s="143">
        <v>7</v>
      </c>
      <c r="AJ3" s="143">
        <v>7</v>
      </c>
      <c r="AK3" s="143">
        <v>7</v>
      </c>
      <c r="AL3" s="143">
        <v>7</v>
      </c>
      <c r="AM3" s="143">
        <v>7</v>
      </c>
      <c r="AN3" s="143">
        <v>7</v>
      </c>
      <c r="AO3" s="143">
        <v>7</v>
      </c>
      <c r="AP3" s="143">
        <v>8</v>
      </c>
      <c r="AQ3" s="143">
        <v>8</v>
      </c>
      <c r="AR3" s="143">
        <v>8</v>
      </c>
      <c r="AS3" s="143">
        <v>8</v>
      </c>
      <c r="AT3" s="143">
        <v>8</v>
      </c>
      <c r="AU3" s="143">
        <v>8</v>
      </c>
      <c r="AV3" s="143">
        <v>8</v>
      </c>
      <c r="AW3" s="143">
        <v>9</v>
      </c>
      <c r="AX3" s="143">
        <v>4</v>
      </c>
      <c r="AY3" s="143">
        <v>4</v>
      </c>
      <c r="AZ3" s="143">
        <v>4</v>
      </c>
      <c r="BA3" s="143">
        <v>4</v>
      </c>
      <c r="BB3" s="143">
        <v>7</v>
      </c>
      <c r="BC3" s="143">
        <v>31</v>
      </c>
    </row>
    <row r="4" spans="1:56" ht="25.5" customHeight="1" x14ac:dyDescent="0.2">
      <c r="A4" s="334" t="s">
        <v>145</v>
      </c>
      <c r="B4" s="334" t="s">
        <v>144</v>
      </c>
      <c r="C4" s="334" t="s">
        <v>143</v>
      </c>
      <c r="D4" s="334" t="s">
        <v>142</v>
      </c>
      <c r="E4" s="334" t="s">
        <v>141</v>
      </c>
      <c r="F4" s="334" t="s">
        <v>140</v>
      </c>
      <c r="G4" s="334" t="s">
        <v>139</v>
      </c>
      <c r="H4" s="334" t="s">
        <v>138</v>
      </c>
      <c r="I4" s="334" t="s">
        <v>116</v>
      </c>
      <c r="J4" s="149" t="s">
        <v>115</v>
      </c>
      <c r="K4" s="334" t="s">
        <v>114</v>
      </c>
      <c r="L4" s="334" t="s">
        <v>113</v>
      </c>
      <c r="M4" s="167" t="s">
        <v>112</v>
      </c>
      <c r="N4" s="335" t="s">
        <v>111</v>
      </c>
      <c r="O4" s="334" t="s">
        <v>137</v>
      </c>
      <c r="P4" s="334" t="s">
        <v>136</v>
      </c>
      <c r="Q4" s="334" t="s">
        <v>135</v>
      </c>
      <c r="R4" s="334" t="s">
        <v>134</v>
      </c>
      <c r="S4" s="334" t="s">
        <v>133</v>
      </c>
      <c r="T4" s="334" t="s">
        <v>132</v>
      </c>
      <c r="U4" s="334" t="s">
        <v>131</v>
      </c>
      <c r="V4" s="334" t="s">
        <v>130</v>
      </c>
      <c r="W4" s="334" t="s">
        <v>129</v>
      </c>
      <c r="X4" s="334" t="s">
        <v>128</v>
      </c>
      <c r="Y4" s="334" t="s">
        <v>307</v>
      </c>
      <c r="Z4" s="335" t="s">
        <v>590</v>
      </c>
      <c r="AA4" s="334" t="s">
        <v>313</v>
      </c>
      <c r="AB4" s="334" t="s">
        <v>312</v>
      </c>
      <c r="AC4" s="334" t="s">
        <v>309</v>
      </c>
      <c r="AD4" s="334" t="s">
        <v>308</v>
      </c>
      <c r="AE4" s="334" t="s">
        <v>127</v>
      </c>
      <c r="AF4" s="334" t="s">
        <v>126</v>
      </c>
      <c r="AG4" s="334" t="s">
        <v>125</v>
      </c>
      <c r="AH4" s="334" t="s">
        <v>124</v>
      </c>
      <c r="AI4" s="334" t="s">
        <v>123</v>
      </c>
      <c r="AJ4" s="334" t="s">
        <v>122</v>
      </c>
      <c r="AK4" s="334" t="s">
        <v>121</v>
      </c>
      <c r="AL4" s="334" t="s">
        <v>120</v>
      </c>
      <c r="AM4" s="334" t="s">
        <v>119</v>
      </c>
      <c r="AN4" s="334" t="s">
        <v>118</v>
      </c>
      <c r="AO4" s="334" t="s">
        <v>117</v>
      </c>
      <c r="AP4" s="334" t="s">
        <v>110</v>
      </c>
      <c r="AQ4" s="334"/>
      <c r="AR4" s="334"/>
      <c r="AS4" s="334"/>
      <c r="AT4" s="334"/>
      <c r="AU4" s="334"/>
      <c r="AV4" s="334"/>
      <c r="AW4" s="334"/>
      <c r="AX4" s="342" t="s">
        <v>277</v>
      </c>
      <c r="AY4" s="342"/>
      <c r="AZ4" s="342"/>
      <c r="BA4" s="342"/>
      <c r="BB4" s="334" t="s">
        <v>276</v>
      </c>
      <c r="BC4" s="334" t="s">
        <v>275</v>
      </c>
    </row>
    <row r="5" spans="1:56" ht="40.5" x14ac:dyDescent="0.2">
      <c r="A5" s="334"/>
      <c r="B5" s="334"/>
      <c r="C5" s="334"/>
      <c r="D5" s="334"/>
      <c r="E5" s="334"/>
      <c r="F5" s="334"/>
      <c r="G5" s="334"/>
      <c r="H5" s="334"/>
      <c r="I5" s="334"/>
      <c r="J5" s="150" t="s">
        <v>109</v>
      </c>
      <c r="K5" s="334"/>
      <c r="L5" s="334"/>
      <c r="M5" s="167" t="s">
        <v>108</v>
      </c>
      <c r="N5" s="336"/>
      <c r="O5" s="334"/>
      <c r="P5" s="334"/>
      <c r="Q5" s="334"/>
      <c r="R5" s="334"/>
      <c r="S5" s="335"/>
      <c r="T5" s="335"/>
      <c r="U5" s="335"/>
      <c r="V5" s="335"/>
      <c r="W5" s="335"/>
      <c r="X5" s="335"/>
      <c r="Y5" s="335"/>
      <c r="Z5" s="343"/>
      <c r="AA5" s="334"/>
      <c r="AB5" s="334"/>
      <c r="AC5" s="334"/>
      <c r="AD5" s="334"/>
      <c r="AE5" s="334"/>
      <c r="AF5" s="334"/>
      <c r="AG5" s="334"/>
      <c r="AH5" s="334"/>
      <c r="AI5" s="334"/>
      <c r="AJ5" s="334"/>
      <c r="AK5" s="334"/>
      <c r="AL5" s="341"/>
      <c r="AM5" s="341"/>
      <c r="AN5" s="334"/>
      <c r="AO5" s="334"/>
      <c r="AP5" s="149" t="s">
        <v>107</v>
      </c>
      <c r="AQ5" s="149" t="s">
        <v>329</v>
      </c>
      <c r="AR5" s="151" t="s">
        <v>106</v>
      </c>
      <c r="AS5" s="331" t="s">
        <v>591</v>
      </c>
      <c r="AT5" s="151" t="s">
        <v>105</v>
      </c>
      <c r="AU5" s="152" t="s">
        <v>326</v>
      </c>
      <c r="AV5" s="152" t="s">
        <v>327</v>
      </c>
      <c r="AW5" s="154" t="s">
        <v>328</v>
      </c>
      <c r="AX5" s="342" t="s">
        <v>274</v>
      </c>
      <c r="AY5" s="342"/>
      <c r="AZ5" s="342" t="s">
        <v>273</v>
      </c>
      <c r="BA5" s="342"/>
      <c r="BB5" s="334"/>
      <c r="BC5" s="334"/>
    </row>
    <row r="6" spans="1:56" ht="38.25" x14ac:dyDescent="0.2">
      <c r="A6" s="5">
        <v>1</v>
      </c>
      <c r="B6" s="29" t="s">
        <v>330</v>
      </c>
      <c r="C6" s="15" t="s">
        <v>272</v>
      </c>
      <c r="D6" s="29" t="s">
        <v>71</v>
      </c>
      <c r="E6" s="15">
        <v>2013</v>
      </c>
      <c r="F6" s="15" t="s">
        <v>271</v>
      </c>
      <c r="G6" s="15" t="s">
        <v>270</v>
      </c>
      <c r="H6" s="15" t="s">
        <v>302</v>
      </c>
      <c r="I6" s="15" t="s">
        <v>301</v>
      </c>
      <c r="J6" s="44">
        <v>1830</v>
      </c>
      <c r="K6" s="93" t="s">
        <v>269</v>
      </c>
      <c r="L6" s="57"/>
      <c r="M6" s="25" t="s">
        <v>240</v>
      </c>
      <c r="N6" s="15" t="s">
        <v>268</v>
      </c>
      <c r="O6" s="17"/>
      <c r="P6" s="17"/>
      <c r="Q6" s="17"/>
      <c r="R6" s="11"/>
      <c r="S6" s="12"/>
      <c r="T6" s="12"/>
      <c r="U6" s="12"/>
      <c r="V6" s="12">
        <v>18714</v>
      </c>
      <c r="W6" s="12">
        <v>48154</v>
      </c>
      <c r="X6" s="12">
        <v>73050</v>
      </c>
      <c r="Y6" s="161">
        <v>123100</v>
      </c>
      <c r="Z6" s="13">
        <v>43000</v>
      </c>
      <c r="AA6" s="163">
        <v>39000</v>
      </c>
      <c r="AB6" s="163">
        <v>43000</v>
      </c>
      <c r="AC6" s="141">
        <v>48600</v>
      </c>
      <c r="AD6" s="76">
        <v>54000</v>
      </c>
      <c r="AE6" s="103">
        <v>54000</v>
      </c>
      <c r="AF6" s="13">
        <v>58000</v>
      </c>
      <c r="AG6" s="12">
        <v>63300</v>
      </c>
      <c r="AH6" s="11">
        <v>78265</v>
      </c>
      <c r="AI6" s="12"/>
      <c r="AJ6" s="12"/>
      <c r="AK6" s="60"/>
      <c r="AL6" s="59"/>
      <c r="AM6" s="59"/>
      <c r="AN6" s="59"/>
      <c r="AO6" s="59"/>
      <c r="AP6" s="146"/>
      <c r="AQ6" s="188" t="s">
        <v>2</v>
      </c>
      <c r="AR6" s="146"/>
      <c r="AS6" s="258"/>
      <c r="AT6" s="146"/>
      <c r="AU6" s="146"/>
      <c r="AV6" s="146"/>
      <c r="AW6" s="153">
        <f>SUM(AP6:AR6,AT6:AV6)</f>
        <v>0</v>
      </c>
      <c r="AX6" s="7" t="s">
        <v>315</v>
      </c>
      <c r="AY6" s="145">
        <v>42073</v>
      </c>
      <c r="AZ6" s="7" t="s">
        <v>316</v>
      </c>
      <c r="BA6" s="145">
        <v>42438</v>
      </c>
      <c r="BB6" s="56" t="s">
        <v>239</v>
      </c>
      <c r="BC6" s="128"/>
    </row>
    <row r="7" spans="1:56" s="19" customFormat="1" ht="25.5" x14ac:dyDescent="0.2">
      <c r="A7" s="5">
        <v>2</v>
      </c>
      <c r="B7" s="29" t="s">
        <v>331</v>
      </c>
      <c r="C7" s="57" t="s">
        <v>263</v>
      </c>
      <c r="D7" s="57" t="s">
        <v>22</v>
      </c>
      <c r="E7" s="57">
        <v>2003</v>
      </c>
      <c r="F7" s="57" t="s">
        <v>176</v>
      </c>
      <c r="G7" s="15" t="s">
        <v>262</v>
      </c>
      <c r="H7" s="15" t="s">
        <v>261</v>
      </c>
      <c r="I7" s="57" t="s">
        <v>349</v>
      </c>
      <c r="J7" s="61">
        <v>1610</v>
      </c>
      <c r="K7" s="57" t="s">
        <v>260</v>
      </c>
      <c r="L7" s="57" t="s">
        <v>259</v>
      </c>
      <c r="M7" s="25" t="s">
        <v>240</v>
      </c>
      <c r="N7" s="57" t="s">
        <v>20</v>
      </c>
      <c r="O7" s="17">
        <v>111475</v>
      </c>
      <c r="P7" s="17">
        <v>125086</v>
      </c>
      <c r="Q7" s="17">
        <v>146000</v>
      </c>
      <c r="R7" s="11">
        <v>169187</v>
      </c>
      <c r="S7" s="12">
        <v>188527</v>
      </c>
      <c r="T7" s="12">
        <v>209515</v>
      </c>
      <c r="U7" s="12">
        <v>230000</v>
      </c>
      <c r="V7" s="12">
        <v>258961</v>
      </c>
      <c r="W7" s="12">
        <v>286248</v>
      </c>
      <c r="X7" s="12">
        <v>298202</v>
      </c>
      <c r="Y7" s="161">
        <v>315700</v>
      </c>
      <c r="Z7" s="13">
        <v>5000</v>
      </c>
      <c r="AA7" s="166">
        <v>4500</v>
      </c>
      <c r="AB7" s="166">
        <v>5000</v>
      </c>
      <c r="AC7" s="13">
        <v>5500</v>
      </c>
      <c r="AD7" s="76">
        <v>6100</v>
      </c>
      <c r="AE7" s="103">
        <v>6100</v>
      </c>
      <c r="AF7" s="13">
        <v>6700</v>
      </c>
      <c r="AG7" s="12">
        <v>7400</v>
      </c>
      <c r="AH7" s="12">
        <v>9000</v>
      </c>
      <c r="AI7" s="12">
        <v>10500</v>
      </c>
      <c r="AJ7" s="12">
        <v>11500</v>
      </c>
      <c r="AK7" s="60">
        <v>12500</v>
      </c>
      <c r="AL7" s="59">
        <v>14200</v>
      </c>
      <c r="AM7" s="59">
        <v>17500</v>
      </c>
      <c r="AN7" s="59">
        <v>20000</v>
      </c>
      <c r="AO7" s="59"/>
      <c r="AP7" s="146"/>
      <c r="AQ7" s="188" t="s">
        <v>2</v>
      </c>
      <c r="AR7" s="146"/>
      <c r="AS7" s="258"/>
      <c r="AT7" s="146"/>
      <c r="AU7" s="146"/>
      <c r="AV7" s="146"/>
      <c r="AW7" s="153">
        <f t="shared" ref="AW7:AW14" si="0">SUM(AP7:AR7,AT7:AV7)</f>
        <v>0</v>
      </c>
      <c r="AX7" s="7" t="s">
        <v>315</v>
      </c>
      <c r="AY7" s="145">
        <v>42145</v>
      </c>
      <c r="AZ7" s="7" t="s">
        <v>316</v>
      </c>
      <c r="BA7" s="145">
        <v>42510</v>
      </c>
      <c r="BB7" s="56" t="s">
        <v>239</v>
      </c>
      <c r="BC7" s="47"/>
      <c r="BD7" s="51"/>
    </row>
    <row r="8" spans="1:56" s="19" customFormat="1" ht="38.25" x14ac:dyDescent="0.2">
      <c r="A8" s="5">
        <v>3</v>
      </c>
      <c r="B8" s="15" t="s">
        <v>332</v>
      </c>
      <c r="C8" s="57" t="s">
        <v>258</v>
      </c>
      <c r="D8" s="57" t="s">
        <v>22</v>
      </c>
      <c r="E8" s="57">
        <v>2010</v>
      </c>
      <c r="F8" s="57" t="s">
        <v>257</v>
      </c>
      <c r="G8" s="15" t="s">
        <v>256</v>
      </c>
      <c r="H8" s="15" t="s">
        <v>190</v>
      </c>
      <c r="I8" s="57" t="s">
        <v>349</v>
      </c>
      <c r="J8" s="61">
        <v>1955</v>
      </c>
      <c r="K8" s="57" t="s">
        <v>255</v>
      </c>
      <c r="L8" s="57" t="s">
        <v>4</v>
      </c>
      <c r="M8" s="25" t="s">
        <v>240</v>
      </c>
      <c r="N8" s="57" t="s">
        <v>37</v>
      </c>
      <c r="O8" s="17" t="s">
        <v>4</v>
      </c>
      <c r="P8" s="17" t="s">
        <v>4</v>
      </c>
      <c r="Q8" s="17" t="s">
        <v>4</v>
      </c>
      <c r="R8" s="11">
        <v>7300</v>
      </c>
      <c r="S8" s="12">
        <v>28843</v>
      </c>
      <c r="T8" s="12">
        <v>47100</v>
      </c>
      <c r="U8" s="12">
        <v>68000</v>
      </c>
      <c r="V8" s="12">
        <v>122039</v>
      </c>
      <c r="W8" s="12">
        <v>173614</v>
      </c>
      <c r="X8" s="12">
        <v>199153</v>
      </c>
      <c r="Y8" s="161">
        <v>260000</v>
      </c>
      <c r="Z8" s="13">
        <v>19700</v>
      </c>
      <c r="AA8" s="163">
        <v>18200</v>
      </c>
      <c r="AB8" s="163">
        <v>19700</v>
      </c>
      <c r="AC8" s="13">
        <v>21000</v>
      </c>
      <c r="AD8" s="76">
        <v>23300</v>
      </c>
      <c r="AE8" s="103">
        <v>23300</v>
      </c>
      <c r="AF8" s="13">
        <v>25500</v>
      </c>
      <c r="AG8" s="12">
        <v>31500</v>
      </c>
      <c r="AH8" s="12">
        <v>36000</v>
      </c>
      <c r="AI8" s="12">
        <v>42000</v>
      </c>
      <c r="AJ8" s="12">
        <v>50000</v>
      </c>
      <c r="AK8" s="60">
        <v>59000</v>
      </c>
      <c r="AL8" s="59">
        <v>69800</v>
      </c>
      <c r="AM8" s="17" t="s">
        <v>4</v>
      </c>
      <c r="AN8" s="17" t="s">
        <v>4</v>
      </c>
      <c r="AO8" s="17"/>
      <c r="AP8" s="146"/>
      <c r="AQ8" s="188" t="s">
        <v>2</v>
      </c>
      <c r="AR8" s="146"/>
      <c r="AS8" s="258"/>
      <c r="AT8" s="146"/>
      <c r="AU8" s="146"/>
      <c r="AV8" s="146"/>
      <c r="AW8" s="153">
        <f t="shared" si="0"/>
        <v>0</v>
      </c>
      <c r="AX8" s="7" t="s">
        <v>315</v>
      </c>
      <c r="AY8" s="145">
        <v>42162</v>
      </c>
      <c r="AZ8" s="7" t="s">
        <v>316</v>
      </c>
      <c r="BA8" s="145">
        <v>42527</v>
      </c>
      <c r="BB8" s="56" t="s">
        <v>239</v>
      </c>
      <c r="BC8" s="32"/>
      <c r="BD8" s="58"/>
    </row>
    <row r="9" spans="1:56" s="19" customFormat="1" ht="25.5" x14ac:dyDescent="0.2">
      <c r="A9" s="5">
        <v>4</v>
      </c>
      <c r="B9" s="15" t="s">
        <v>322</v>
      </c>
      <c r="C9" s="57" t="s">
        <v>254</v>
      </c>
      <c r="D9" s="57" t="s">
        <v>22</v>
      </c>
      <c r="E9" s="57">
        <v>2007</v>
      </c>
      <c r="F9" s="57" t="s">
        <v>48</v>
      </c>
      <c r="G9" s="57" t="s">
        <v>253</v>
      </c>
      <c r="H9" s="15" t="s">
        <v>46</v>
      </c>
      <c r="I9" s="57" t="s">
        <v>349</v>
      </c>
      <c r="J9" s="61">
        <v>1925</v>
      </c>
      <c r="K9" s="57" t="s">
        <v>252</v>
      </c>
      <c r="L9" s="57" t="s">
        <v>4</v>
      </c>
      <c r="M9" s="25" t="s">
        <v>240</v>
      </c>
      <c r="N9" s="57" t="s">
        <v>20</v>
      </c>
      <c r="O9" s="61">
        <v>9549</v>
      </c>
      <c r="P9" s="61">
        <v>36430</v>
      </c>
      <c r="Q9" s="44">
        <v>51000</v>
      </c>
      <c r="R9" s="11">
        <v>72970</v>
      </c>
      <c r="S9" s="12">
        <v>92668</v>
      </c>
      <c r="T9" s="12">
        <v>114100</v>
      </c>
      <c r="U9" s="12">
        <v>136000</v>
      </c>
      <c r="V9" s="12">
        <v>177655</v>
      </c>
      <c r="W9" s="12">
        <v>220782</v>
      </c>
      <c r="X9" s="12">
        <v>260093</v>
      </c>
      <c r="Y9" s="161">
        <v>309700</v>
      </c>
      <c r="Z9" s="13">
        <v>10400</v>
      </c>
      <c r="AA9" s="163">
        <v>9600</v>
      </c>
      <c r="AB9" s="163">
        <v>10400</v>
      </c>
      <c r="AC9" s="13">
        <v>11400</v>
      </c>
      <c r="AD9" s="76">
        <v>12700</v>
      </c>
      <c r="AE9" s="103">
        <v>12700</v>
      </c>
      <c r="AF9" s="13">
        <v>15000</v>
      </c>
      <c r="AG9" s="12">
        <v>18500</v>
      </c>
      <c r="AH9" s="12">
        <v>20500</v>
      </c>
      <c r="AI9" s="12">
        <v>23000</v>
      </c>
      <c r="AJ9" s="12">
        <v>28500</v>
      </c>
      <c r="AK9" s="60">
        <v>34500</v>
      </c>
      <c r="AL9" s="59">
        <v>40000</v>
      </c>
      <c r="AM9" s="59">
        <v>43000</v>
      </c>
      <c r="AN9" s="59">
        <v>60000</v>
      </c>
      <c r="AO9" s="59"/>
      <c r="AP9" s="146"/>
      <c r="AQ9" s="188" t="s">
        <v>2</v>
      </c>
      <c r="AR9" s="146"/>
      <c r="AS9" s="258"/>
      <c r="AT9" s="146"/>
      <c r="AU9" s="146"/>
      <c r="AV9" s="146"/>
      <c r="AW9" s="153">
        <f t="shared" si="0"/>
        <v>0</v>
      </c>
      <c r="AX9" s="7" t="s">
        <v>315</v>
      </c>
      <c r="AY9" s="145">
        <v>42201</v>
      </c>
      <c r="AZ9" s="7" t="s">
        <v>316</v>
      </c>
      <c r="BA9" s="145">
        <v>42566</v>
      </c>
      <c r="BB9" s="56" t="s">
        <v>239</v>
      </c>
      <c r="BC9" s="47"/>
      <c r="BD9" s="58"/>
    </row>
    <row r="10" spans="1:56" s="19" customFormat="1" ht="44.25" customHeight="1" x14ac:dyDescent="0.2">
      <c r="A10" s="5">
        <v>5</v>
      </c>
      <c r="B10" s="5" t="s">
        <v>367</v>
      </c>
      <c r="C10" s="15" t="s">
        <v>365</v>
      </c>
      <c r="D10" s="15" t="s">
        <v>71</v>
      </c>
      <c r="E10" s="15">
        <v>2018</v>
      </c>
      <c r="F10" s="15" t="s">
        <v>366</v>
      </c>
      <c r="G10" s="57"/>
      <c r="H10" s="15" t="s">
        <v>362</v>
      </c>
      <c r="I10" s="5" t="s">
        <v>363</v>
      </c>
      <c r="J10" s="43">
        <v>1546</v>
      </c>
      <c r="K10" s="15" t="s">
        <v>364</v>
      </c>
      <c r="L10" s="23"/>
      <c r="M10" s="23" t="s">
        <v>240</v>
      </c>
      <c r="N10" s="15" t="s">
        <v>202</v>
      </c>
      <c r="O10" s="61"/>
      <c r="P10" s="61"/>
      <c r="Q10" s="44"/>
      <c r="R10" s="11"/>
      <c r="S10" s="12"/>
      <c r="T10" s="12"/>
      <c r="U10" s="12"/>
      <c r="V10" s="12"/>
      <c r="W10" s="12"/>
      <c r="X10" s="12"/>
      <c r="Y10" s="103"/>
      <c r="Z10" s="10">
        <v>45000</v>
      </c>
      <c r="AA10" s="10">
        <v>40000</v>
      </c>
      <c r="AB10" s="10">
        <v>45000</v>
      </c>
      <c r="AC10" s="10">
        <v>50890</v>
      </c>
      <c r="AD10" s="103"/>
      <c r="AE10" s="103"/>
      <c r="AF10" s="103"/>
      <c r="AG10" s="104"/>
      <c r="AH10" s="104"/>
      <c r="AI10" s="104"/>
      <c r="AJ10" s="104"/>
      <c r="AK10" s="171"/>
      <c r="AL10" s="172"/>
      <c r="AM10" s="172"/>
      <c r="AN10" s="172"/>
      <c r="AO10" s="173">
        <v>50890</v>
      </c>
      <c r="AP10" s="146"/>
      <c r="AQ10" s="188" t="s">
        <v>2</v>
      </c>
      <c r="AR10" s="146"/>
      <c r="AS10" s="258"/>
      <c r="AT10" s="146"/>
      <c r="AU10" s="146"/>
      <c r="AV10" s="146"/>
      <c r="AW10" s="153">
        <f t="shared" si="0"/>
        <v>0</v>
      </c>
      <c r="AX10" s="7" t="s">
        <v>315</v>
      </c>
      <c r="AY10" s="145">
        <v>43686</v>
      </c>
      <c r="AZ10" s="7" t="s">
        <v>316</v>
      </c>
      <c r="BA10" s="145">
        <v>44051</v>
      </c>
      <c r="BB10" s="56" t="s">
        <v>239</v>
      </c>
      <c r="BC10" s="187"/>
      <c r="BD10" s="58"/>
    </row>
    <row r="11" spans="1:56" s="19" customFormat="1" ht="42" customHeight="1" x14ac:dyDescent="0.2">
      <c r="A11" s="170">
        <v>6</v>
      </c>
      <c r="B11" s="24" t="s">
        <v>375</v>
      </c>
      <c r="C11" s="15"/>
      <c r="D11" s="15" t="s">
        <v>71</v>
      </c>
      <c r="E11" s="15">
        <v>2018</v>
      </c>
      <c r="F11" s="15" t="s">
        <v>314</v>
      </c>
      <c r="G11" s="57"/>
      <c r="H11" s="15"/>
      <c r="I11" s="57"/>
      <c r="J11" s="61"/>
      <c r="K11" s="57"/>
      <c r="L11" s="57"/>
      <c r="M11" s="23" t="s">
        <v>240</v>
      </c>
      <c r="N11" s="15" t="s">
        <v>202</v>
      </c>
      <c r="O11" s="61"/>
      <c r="P11" s="61"/>
      <c r="Q11" s="44"/>
      <c r="R11" s="11"/>
      <c r="S11" s="12"/>
      <c r="T11" s="12"/>
      <c r="U11" s="12"/>
      <c r="V11" s="12"/>
      <c r="W11" s="12"/>
      <c r="X11" s="12"/>
      <c r="Y11" s="103"/>
      <c r="Z11" s="13">
        <v>122000</v>
      </c>
      <c r="AA11" s="12">
        <v>103000</v>
      </c>
      <c r="AB11" s="12">
        <v>122000</v>
      </c>
      <c r="AC11" s="103">
        <v>142000</v>
      </c>
      <c r="AD11" s="103"/>
      <c r="AE11" s="103"/>
      <c r="AF11" s="103"/>
      <c r="AG11" s="104"/>
      <c r="AH11" s="104"/>
      <c r="AI11" s="104"/>
      <c r="AJ11" s="104"/>
      <c r="AK11" s="171"/>
      <c r="AL11" s="172"/>
      <c r="AM11" s="172"/>
      <c r="AN11" s="172"/>
      <c r="AO11" s="172">
        <v>142000</v>
      </c>
      <c r="AP11" s="146"/>
      <c r="AQ11" s="146"/>
      <c r="AR11" s="146"/>
      <c r="AS11" s="258"/>
      <c r="AT11" s="146"/>
      <c r="AU11" s="146"/>
      <c r="AV11" s="146"/>
      <c r="AW11" s="153">
        <f t="shared" si="0"/>
        <v>0</v>
      </c>
      <c r="AX11" s="7" t="s">
        <v>315</v>
      </c>
      <c r="AY11" s="145"/>
      <c r="AZ11" s="7" t="s">
        <v>316</v>
      </c>
      <c r="BA11" s="145"/>
      <c r="BB11" s="56" t="s">
        <v>239</v>
      </c>
      <c r="BC11" s="24" t="s">
        <v>369</v>
      </c>
      <c r="BD11" s="58"/>
    </row>
    <row r="12" spans="1:56" s="19" customFormat="1" ht="25.5" x14ac:dyDescent="0.2">
      <c r="A12" s="170">
        <v>7</v>
      </c>
      <c r="B12" s="5" t="s">
        <v>251</v>
      </c>
      <c r="C12" s="5" t="s">
        <v>250</v>
      </c>
      <c r="D12" s="29" t="s">
        <v>71</v>
      </c>
      <c r="E12" s="29">
        <v>2014</v>
      </c>
      <c r="F12" s="29" t="s">
        <v>249</v>
      </c>
      <c r="G12" s="57" t="s">
        <v>248</v>
      </c>
      <c r="H12" s="15" t="s">
        <v>40</v>
      </c>
      <c r="I12" s="29" t="s">
        <v>247</v>
      </c>
      <c r="J12" s="44">
        <v>3055</v>
      </c>
      <c r="K12" s="29" t="s">
        <v>246</v>
      </c>
      <c r="L12" s="57"/>
      <c r="M12" s="25" t="s">
        <v>240</v>
      </c>
      <c r="N12" s="57" t="s">
        <v>20</v>
      </c>
      <c r="O12" s="61"/>
      <c r="P12" s="61"/>
      <c r="Q12" s="44"/>
      <c r="R12" s="11"/>
      <c r="S12" s="12"/>
      <c r="T12" s="12"/>
      <c r="U12" s="12"/>
      <c r="V12" s="12">
        <v>751</v>
      </c>
      <c r="W12" s="12">
        <v>29074</v>
      </c>
      <c r="X12" s="12">
        <v>46579</v>
      </c>
      <c r="Y12" s="161">
        <v>72700</v>
      </c>
      <c r="Z12" s="13">
        <v>55000</v>
      </c>
      <c r="AA12" s="163">
        <v>49000</v>
      </c>
      <c r="AB12" s="163">
        <v>55000</v>
      </c>
      <c r="AC12" s="13">
        <v>59600</v>
      </c>
      <c r="AD12" s="76">
        <v>66300</v>
      </c>
      <c r="AE12" s="103">
        <v>66300</v>
      </c>
      <c r="AF12" s="13">
        <v>75000</v>
      </c>
      <c r="AG12" s="12">
        <v>90000</v>
      </c>
      <c r="AH12" s="31">
        <v>114500</v>
      </c>
      <c r="AI12" s="12"/>
      <c r="AJ12" s="12"/>
      <c r="AK12" s="60"/>
      <c r="AL12" s="59"/>
      <c r="AM12" s="59"/>
      <c r="AN12" s="59"/>
      <c r="AO12" s="59"/>
      <c r="AP12" s="146"/>
      <c r="AQ12" s="146"/>
      <c r="AR12" s="146"/>
      <c r="AS12" s="258"/>
      <c r="AT12" s="146"/>
      <c r="AU12" s="146"/>
      <c r="AV12" s="146"/>
      <c r="AW12" s="153">
        <f t="shared" si="0"/>
        <v>0</v>
      </c>
      <c r="AX12" s="7" t="s">
        <v>315</v>
      </c>
      <c r="AY12" s="145">
        <v>42272</v>
      </c>
      <c r="AZ12" s="7" t="s">
        <v>316</v>
      </c>
      <c r="BA12" s="145">
        <v>42637</v>
      </c>
      <c r="BB12" s="56" t="s">
        <v>239</v>
      </c>
      <c r="BC12" s="24" t="s">
        <v>369</v>
      </c>
      <c r="BD12" s="58"/>
    </row>
    <row r="13" spans="1:56" s="19" customFormat="1" ht="25.5" x14ac:dyDescent="0.2">
      <c r="A13" s="5">
        <v>8</v>
      </c>
      <c r="B13" s="28" t="s">
        <v>245</v>
      </c>
      <c r="C13" s="28" t="s">
        <v>244</v>
      </c>
      <c r="D13" s="129" t="s">
        <v>71</v>
      </c>
      <c r="E13" s="129">
        <v>2015</v>
      </c>
      <c r="F13" s="129" t="s">
        <v>243</v>
      </c>
      <c r="G13" s="130"/>
      <c r="H13" s="28" t="s">
        <v>242</v>
      </c>
      <c r="I13" s="57" t="s">
        <v>349</v>
      </c>
      <c r="J13" s="159">
        <v>1920</v>
      </c>
      <c r="K13" s="129" t="s">
        <v>241</v>
      </c>
      <c r="L13" s="138"/>
      <c r="M13" s="129" t="s">
        <v>240</v>
      </c>
      <c r="N13" s="190" t="s">
        <v>20</v>
      </c>
      <c r="O13" s="131"/>
      <c r="P13" s="131"/>
      <c r="Q13" s="132"/>
      <c r="R13" s="133"/>
      <c r="S13" s="134"/>
      <c r="T13" s="134"/>
      <c r="U13" s="134"/>
      <c r="V13" s="134"/>
      <c r="W13" s="90"/>
      <c r="X13" s="90">
        <v>31148</v>
      </c>
      <c r="Y13" s="162">
        <v>90400</v>
      </c>
      <c r="Z13" s="91">
        <v>33600</v>
      </c>
      <c r="AA13" s="164">
        <v>30000</v>
      </c>
      <c r="AB13" s="164">
        <v>33600</v>
      </c>
      <c r="AC13" s="13">
        <v>39000</v>
      </c>
      <c r="AD13" s="77">
        <v>45300</v>
      </c>
      <c r="AE13" s="105">
        <v>45300</v>
      </c>
      <c r="AF13" s="91">
        <v>52100</v>
      </c>
      <c r="AG13" s="90">
        <v>64600</v>
      </c>
      <c r="AH13" s="135"/>
      <c r="AI13" s="91"/>
      <c r="AJ13" s="91"/>
      <c r="AK13" s="136"/>
      <c r="AL13" s="137"/>
      <c r="AM13" s="137"/>
      <c r="AN13" s="137"/>
      <c r="AO13" s="91">
        <v>64600</v>
      </c>
      <c r="AP13" s="148"/>
      <c r="AQ13" s="188" t="s">
        <v>2</v>
      </c>
      <c r="AR13" s="148"/>
      <c r="AS13" s="261"/>
      <c r="AT13" s="148"/>
      <c r="AU13" s="148"/>
      <c r="AV13" s="148"/>
      <c r="AW13" s="153">
        <f t="shared" si="0"/>
        <v>0</v>
      </c>
      <c r="AX13" s="7" t="s">
        <v>315</v>
      </c>
      <c r="AY13" s="145">
        <v>42680</v>
      </c>
      <c r="AZ13" s="7" t="s">
        <v>316</v>
      </c>
      <c r="BA13" s="145">
        <v>43044</v>
      </c>
      <c r="BB13" s="139" t="s">
        <v>239</v>
      </c>
      <c r="BC13" s="140"/>
      <c r="BD13" s="51"/>
    </row>
    <row r="14" spans="1:56" s="19" customFormat="1" ht="25.5" x14ac:dyDescent="0.2">
      <c r="A14" s="28">
        <v>9</v>
      </c>
      <c r="B14" s="79" t="s">
        <v>304</v>
      </c>
      <c r="C14" s="190" t="s">
        <v>305</v>
      </c>
      <c r="D14" s="191" t="s">
        <v>71</v>
      </c>
      <c r="E14" s="190">
        <v>2017</v>
      </c>
      <c r="F14" s="190" t="s">
        <v>300</v>
      </c>
      <c r="G14" s="190"/>
      <c r="H14" s="79" t="s">
        <v>302</v>
      </c>
      <c r="I14" s="190" t="s">
        <v>301</v>
      </c>
      <c r="J14" s="192">
        <v>1830</v>
      </c>
      <c r="K14" s="190" t="s">
        <v>303</v>
      </c>
      <c r="L14" s="190"/>
      <c r="M14" s="129" t="s">
        <v>240</v>
      </c>
      <c r="N14" s="190" t="s">
        <v>20</v>
      </c>
      <c r="O14" s="192"/>
      <c r="P14" s="192"/>
      <c r="Q14" s="193"/>
      <c r="R14" s="89"/>
      <c r="S14" s="90"/>
      <c r="T14" s="90"/>
      <c r="U14" s="90"/>
      <c r="V14" s="90"/>
      <c r="W14" s="90"/>
      <c r="X14" s="90"/>
      <c r="Y14" s="162">
        <v>19300</v>
      </c>
      <c r="Z14" s="91">
        <v>58000</v>
      </c>
      <c r="AA14" s="164">
        <v>52000</v>
      </c>
      <c r="AB14" s="164">
        <v>58000</v>
      </c>
      <c r="AC14" s="91">
        <v>70000</v>
      </c>
      <c r="AD14" s="77">
        <v>90000</v>
      </c>
      <c r="AE14" s="105">
        <v>90000</v>
      </c>
      <c r="AF14" s="91"/>
      <c r="AG14" s="90"/>
      <c r="AH14" s="90"/>
      <c r="AI14" s="90"/>
      <c r="AJ14" s="90"/>
      <c r="AK14" s="194"/>
      <c r="AL14" s="195"/>
      <c r="AM14" s="195"/>
      <c r="AN14" s="195"/>
      <c r="AO14" s="195">
        <v>90000</v>
      </c>
      <c r="AP14" s="148"/>
      <c r="AQ14" s="188" t="s">
        <v>2</v>
      </c>
      <c r="AR14" s="148"/>
      <c r="AS14" s="261"/>
      <c r="AT14" s="148"/>
      <c r="AU14" s="148"/>
      <c r="AV14" s="148"/>
      <c r="AW14" s="197">
        <f t="shared" si="0"/>
        <v>0</v>
      </c>
      <c r="AX14" s="198" t="s">
        <v>315</v>
      </c>
      <c r="AY14" s="199">
        <v>43074</v>
      </c>
      <c r="AZ14" s="198" t="s">
        <v>316</v>
      </c>
      <c r="BA14" s="199">
        <v>43073</v>
      </c>
      <c r="BB14" s="139" t="s">
        <v>239</v>
      </c>
      <c r="BC14" s="140"/>
      <c r="BD14" s="78"/>
    </row>
    <row r="15" spans="1:56" s="19" customFormat="1" ht="20.100000000000001" customHeight="1" x14ac:dyDescent="0.2">
      <c r="A15" s="88"/>
      <c r="B15" s="200"/>
      <c r="C15" s="201"/>
      <c r="D15" s="202"/>
      <c r="E15" s="201"/>
      <c r="F15" s="201"/>
      <c r="G15" s="201"/>
      <c r="H15" s="200"/>
      <c r="I15" s="201"/>
      <c r="J15" s="203"/>
      <c r="K15" s="201"/>
      <c r="L15" s="201"/>
      <c r="M15" s="204"/>
      <c r="N15" s="201"/>
      <c r="O15" s="203"/>
      <c r="P15" s="203"/>
      <c r="Q15" s="205"/>
      <c r="R15" s="206"/>
      <c r="S15" s="206"/>
      <c r="T15" s="206"/>
      <c r="U15" s="206"/>
      <c r="V15" s="206"/>
      <c r="W15" s="206"/>
      <c r="X15" s="206"/>
      <c r="Y15" s="207"/>
      <c r="Z15" s="209"/>
      <c r="AA15" s="208"/>
      <c r="AB15" s="208"/>
      <c r="AC15" s="209"/>
      <c r="AD15" s="210"/>
      <c r="AE15" s="211"/>
      <c r="AF15" s="209"/>
      <c r="AG15" s="206"/>
      <c r="AH15" s="206"/>
      <c r="AI15" s="206"/>
      <c r="AJ15" s="206"/>
      <c r="AK15" s="212"/>
      <c r="AL15" s="212"/>
      <c r="AM15" s="212"/>
      <c r="AN15" s="212"/>
      <c r="AO15" s="212"/>
      <c r="AP15" s="215">
        <f>SUM(AP6:AP14)</f>
        <v>0</v>
      </c>
      <c r="AQ15" s="215">
        <f>SUM(AQ6:AQ14)</f>
        <v>0</v>
      </c>
      <c r="AR15" s="215">
        <f t="shared" ref="AR15:AW15" si="1">SUM(AR6:AR14)</f>
        <v>0</v>
      </c>
      <c r="AS15" s="189" t="s">
        <v>2</v>
      </c>
      <c r="AT15" s="215">
        <f t="shared" si="1"/>
        <v>0</v>
      </c>
      <c r="AU15" s="215">
        <f t="shared" si="1"/>
        <v>0</v>
      </c>
      <c r="AV15" s="215">
        <f t="shared" si="1"/>
        <v>0</v>
      </c>
      <c r="AW15" s="219">
        <f t="shared" si="1"/>
        <v>0</v>
      </c>
      <c r="AX15" s="352" t="s">
        <v>370</v>
      </c>
      <c r="AY15" s="353"/>
      <c r="AZ15" s="353"/>
      <c r="BA15" s="354"/>
      <c r="BB15" s="213"/>
      <c r="BC15" s="214"/>
      <c r="BD15" s="78"/>
    </row>
    <row r="16" spans="1:56" s="19" customFormat="1" ht="20.100000000000001" customHeight="1" x14ac:dyDescent="0.2">
      <c r="A16" s="98" t="s">
        <v>1</v>
      </c>
      <c r="B16" s="99" t="s">
        <v>0</v>
      </c>
      <c r="C16" s="175"/>
      <c r="D16" s="176"/>
      <c r="E16" s="175"/>
      <c r="F16" s="175"/>
      <c r="G16" s="175"/>
      <c r="H16" s="174"/>
      <c r="I16" s="175"/>
      <c r="J16" s="177"/>
      <c r="K16" s="175"/>
      <c r="L16" s="175"/>
      <c r="M16" s="244"/>
      <c r="N16" s="175"/>
      <c r="O16" s="177"/>
      <c r="P16" s="177"/>
      <c r="Q16" s="178"/>
      <c r="R16" s="179"/>
      <c r="S16" s="179"/>
      <c r="T16" s="179"/>
      <c r="U16" s="179"/>
      <c r="V16" s="179"/>
      <c r="W16" s="179"/>
      <c r="X16" s="179"/>
      <c r="Y16" s="180"/>
      <c r="Z16" s="182"/>
      <c r="AA16" s="181"/>
      <c r="AB16" s="181"/>
      <c r="AC16" s="182"/>
      <c r="AD16" s="183"/>
      <c r="AE16" s="184"/>
      <c r="AF16" s="182"/>
      <c r="AG16" s="179"/>
      <c r="AH16" s="179"/>
      <c r="AI16" s="179"/>
      <c r="AJ16" s="179"/>
      <c r="AK16" s="185"/>
      <c r="AL16" s="185"/>
      <c r="AM16" s="185"/>
      <c r="AN16" s="185"/>
      <c r="AO16" s="185"/>
      <c r="AP16" s="351">
        <f>SUM(AP15:AV15)</f>
        <v>0</v>
      </c>
      <c r="AQ16" s="351"/>
      <c r="AR16" s="351"/>
      <c r="AS16" s="351"/>
      <c r="AT16" s="351"/>
      <c r="AU16" s="351"/>
      <c r="AV16" s="351"/>
      <c r="AW16" s="237"/>
      <c r="AX16" s="355" t="s">
        <v>371</v>
      </c>
      <c r="AY16" s="356"/>
      <c r="AZ16" s="356"/>
      <c r="BA16" s="357"/>
      <c r="BB16" s="186"/>
      <c r="BC16" s="245"/>
      <c r="BD16" s="78"/>
    </row>
    <row r="17" spans="1:56" s="19" customFormat="1" ht="38.25" x14ac:dyDescent="0.2">
      <c r="A17" s="5">
        <v>10</v>
      </c>
      <c r="B17" s="29" t="s">
        <v>330</v>
      </c>
      <c r="C17" s="15" t="s">
        <v>272</v>
      </c>
      <c r="D17" s="29" t="s">
        <v>71</v>
      </c>
      <c r="E17" s="15">
        <v>2013</v>
      </c>
      <c r="F17" s="15" t="s">
        <v>271</v>
      </c>
      <c r="G17" s="15" t="s">
        <v>270</v>
      </c>
      <c r="H17" s="15" t="s">
        <v>302</v>
      </c>
      <c r="I17" s="15" t="s">
        <v>301</v>
      </c>
      <c r="J17" s="44">
        <v>1830</v>
      </c>
      <c r="K17" s="15" t="s">
        <v>269</v>
      </c>
      <c r="L17" s="57"/>
      <c r="M17" s="25" t="s">
        <v>240</v>
      </c>
      <c r="N17" s="15" t="s">
        <v>268</v>
      </c>
      <c r="O17" s="17"/>
      <c r="P17" s="17"/>
      <c r="Q17" s="17"/>
      <c r="R17" s="11"/>
      <c r="S17" s="12"/>
      <c r="T17" s="12"/>
      <c r="U17" s="12"/>
      <c r="V17" s="12">
        <v>18714</v>
      </c>
      <c r="W17" s="12">
        <v>48154</v>
      </c>
      <c r="X17" s="12">
        <v>73050</v>
      </c>
      <c r="Y17" s="161">
        <v>123100</v>
      </c>
      <c r="Z17" s="13">
        <v>39000</v>
      </c>
      <c r="AA17" s="163">
        <v>39000</v>
      </c>
      <c r="AB17" s="163">
        <v>43000</v>
      </c>
      <c r="AC17" s="13">
        <v>48600</v>
      </c>
      <c r="AD17" s="76">
        <v>54000</v>
      </c>
      <c r="AE17" s="103">
        <v>54000</v>
      </c>
      <c r="AF17" s="13">
        <v>58000</v>
      </c>
      <c r="AG17" s="12">
        <v>63300</v>
      </c>
      <c r="AH17" s="11">
        <v>78265</v>
      </c>
      <c r="AI17" s="12"/>
      <c r="AJ17" s="12"/>
      <c r="AK17" s="60"/>
      <c r="AL17" s="59"/>
      <c r="AM17" s="59"/>
      <c r="AN17" s="59"/>
      <c r="AO17" s="59"/>
      <c r="AP17" s="146"/>
      <c r="AQ17" s="188" t="s">
        <v>2</v>
      </c>
      <c r="AR17" s="146"/>
      <c r="AS17" s="258"/>
      <c r="AT17" s="146"/>
      <c r="AU17" s="146"/>
      <c r="AV17" s="146"/>
      <c r="AW17" s="153">
        <f>SUM(AP17:AR17,AT17:AV17)</f>
        <v>0</v>
      </c>
      <c r="AX17" s="7" t="s">
        <v>316</v>
      </c>
      <c r="AY17" s="145">
        <v>42073</v>
      </c>
      <c r="AZ17" s="7" t="s">
        <v>368</v>
      </c>
      <c r="BA17" s="145">
        <v>42438</v>
      </c>
      <c r="BB17" s="56" t="s">
        <v>239</v>
      </c>
      <c r="BC17" s="128"/>
      <c r="BD17" s="78"/>
    </row>
    <row r="18" spans="1:56" s="19" customFormat="1" ht="25.5" x14ac:dyDescent="0.2">
      <c r="A18" s="5">
        <v>11</v>
      </c>
      <c r="B18" s="29" t="s">
        <v>331</v>
      </c>
      <c r="C18" s="57" t="s">
        <v>263</v>
      </c>
      <c r="D18" s="57" t="s">
        <v>22</v>
      </c>
      <c r="E18" s="57">
        <v>2003</v>
      </c>
      <c r="F18" s="57" t="s">
        <v>176</v>
      </c>
      <c r="G18" s="15" t="s">
        <v>262</v>
      </c>
      <c r="H18" s="15" t="s">
        <v>261</v>
      </c>
      <c r="I18" s="57" t="s">
        <v>349</v>
      </c>
      <c r="J18" s="61">
        <v>1610</v>
      </c>
      <c r="K18" s="57" t="s">
        <v>260</v>
      </c>
      <c r="L18" s="57" t="s">
        <v>259</v>
      </c>
      <c r="M18" s="25" t="s">
        <v>240</v>
      </c>
      <c r="N18" s="57" t="s">
        <v>20</v>
      </c>
      <c r="O18" s="17">
        <v>111475</v>
      </c>
      <c r="P18" s="17">
        <v>125086</v>
      </c>
      <c r="Q18" s="17">
        <v>146000</v>
      </c>
      <c r="R18" s="11">
        <v>169187</v>
      </c>
      <c r="S18" s="12">
        <v>188527</v>
      </c>
      <c r="T18" s="12">
        <v>209515</v>
      </c>
      <c r="U18" s="12">
        <v>230000</v>
      </c>
      <c r="V18" s="12">
        <v>258961</v>
      </c>
      <c r="W18" s="12">
        <v>286248</v>
      </c>
      <c r="X18" s="12">
        <v>298202</v>
      </c>
      <c r="Y18" s="161">
        <v>315700</v>
      </c>
      <c r="Z18" s="13">
        <v>4500</v>
      </c>
      <c r="AA18" s="166">
        <v>4500</v>
      </c>
      <c r="AB18" s="166">
        <v>5000</v>
      </c>
      <c r="AC18" s="13">
        <v>5500</v>
      </c>
      <c r="AD18" s="76">
        <v>6100</v>
      </c>
      <c r="AE18" s="103">
        <v>6100</v>
      </c>
      <c r="AF18" s="13">
        <v>6700</v>
      </c>
      <c r="AG18" s="12">
        <v>7400</v>
      </c>
      <c r="AH18" s="12">
        <v>9000</v>
      </c>
      <c r="AI18" s="12">
        <v>10500</v>
      </c>
      <c r="AJ18" s="12">
        <v>11500</v>
      </c>
      <c r="AK18" s="60">
        <v>12500</v>
      </c>
      <c r="AL18" s="59">
        <v>14200</v>
      </c>
      <c r="AM18" s="59">
        <v>17500</v>
      </c>
      <c r="AN18" s="59">
        <v>20000</v>
      </c>
      <c r="AO18" s="59"/>
      <c r="AP18" s="146"/>
      <c r="AQ18" s="188" t="s">
        <v>2</v>
      </c>
      <c r="AR18" s="146"/>
      <c r="AS18" s="258"/>
      <c r="AT18" s="146"/>
      <c r="AU18" s="146"/>
      <c r="AV18" s="146"/>
      <c r="AW18" s="153">
        <f t="shared" ref="AW18:AW25" si="2">SUM(AP18:AR18,AT18:AV18)</f>
        <v>0</v>
      </c>
      <c r="AX18" s="7" t="s">
        <v>316</v>
      </c>
      <c r="AY18" s="145">
        <v>42145</v>
      </c>
      <c r="AZ18" s="7" t="s">
        <v>368</v>
      </c>
      <c r="BA18" s="145">
        <v>42510</v>
      </c>
      <c r="BB18" s="56" t="s">
        <v>239</v>
      </c>
      <c r="BC18" s="47"/>
      <c r="BD18" s="78"/>
    </row>
    <row r="19" spans="1:56" s="19" customFormat="1" ht="38.25" x14ac:dyDescent="0.2">
      <c r="A19" s="5">
        <v>12</v>
      </c>
      <c r="B19" s="15" t="s">
        <v>332</v>
      </c>
      <c r="C19" s="57" t="s">
        <v>258</v>
      </c>
      <c r="D19" s="57" t="s">
        <v>22</v>
      </c>
      <c r="E19" s="57">
        <v>2010</v>
      </c>
      <c r="F19" s="57" t="s">
        <v>257</v>
      </c>
      <c r="G19" s="15" t="s">
        <v>256</v>
      </c>
      <c r="H19" s="15" t="s">
        <v>190</v>
      </c>
      <c r="I19" s="57" t="s">
        <v>349</v>
      </c>
      <c r="J19" s="61">
        <v>1955</v>
      </c>
      <c r="K19" s="57" t="s">
        <v>255</v>
      </c>
      <c r="L19" s="57" t="s">
        <v>4</v>
      </c>
      <c r="M19" s="25" t="s">
        <v>240</v>
      </c>
      <c r="N19" s="57" t="s">
        <v>37</v>
      </c>
      <c r="O19" s="17" t="s">
        <v>4</v>
      </c>
      <c r="P19" s="17" t="s">
        <v>4</v>
      </c>
      <c r="Q19" s="17" t="s">
        <v>4</v>
      </c>
      <c r="R19" s="11">
        <v>7300</v>
      </c>
      <c r="S19" s="12">
        <v>28843</v>
      </c>
      <c r="T19" s="12">
        <v>47100</v>
      </c>
      <c r="U19" s="12">
        <v>68000</v>
      </c>
      <c r="V19" s="12">
        <v>122039</v>
      </c>
      <c r="W19" s="12">
        <v>173614</v>
      </c>
      <c r="X19" s="12">
        <v>199153</v>
      </c>
      <c r="Y19" s="161">
        <v>260000</v>
      </c>
      <c r="Z19" s="13">
        <v>18200</v>
      </c>
      <c r="AA19" s="163">
        <v>18200</v>
      </c>
      <c r="AB19" s="163">
        <v>19700</v>
      </c>
      <c r="AC19" s="13">
        <v>21000</v>
      </c>
      <c r="AD19" s="76">
        <v>23300</v>
      </c>
      <c r="AE19" s="103">
        <v>23300</v>
      </c>
      <c r="AF19" s="13">
        <v>25500</v>
      </c>
      <c r="AG19" s="12">
        <v>31500</v>
      </c>
      <c r="AH19" s="12">
        <v>36000</v>
      </c>
      <c r="AI19" s="12">
        <v>42000</v>
      </c>
      <c r="AJ19" s="12">
        <v>50000</v>
      </c>
      <c r="AK19" s="60">
        <v>59000</v>
      </c>
      <c r="AL19" s="59">
        <v>69800</v>
      </c>
      <c r="AM19" s="17" t="s">
        <v>4</v>
      </c>
      <c r="AN19" s="17" t="s">
        <v>4</v>
      </c>
      <c r="AO19" s="17"/>
      <c r="AP19" s="146"/>
      <c r="AQ19" s="188" t="s">
        <v>2</v>
      </c>
      <c r="AR19" s="146"/>
      <c r="AS19" s="258"/>
      <c r="AT19" s="146"/>
      <c r="AU19" s="146"/>
      <c r="AV19" s="146"/>
      <c r="AW19" s="153">
        <f t="shared" si="2"/>
        <v>0</v>
      </c>
      <c r="AX19" s="7" t="s">
        <v>316</v>
      </c>
      <c r="AY19" s="145">
        <v>42162</v>
      </c>
      <c r="AZ19" s="7" t="s">
        <v>368</v>
      </c>
      <c r="BA19" s="145">
        <v>42527</v>
      </c>
      <c r="BB19" s="56" t="s">
        <v>239</v>
      </c>
      <c r="BC19" s="32"/>
      <c r="BD19" s="78"/>
    </row>
    <row r="20" spans="1:56" s="19" customFormat="1" ht="25.5" x14ac:dyDescent="0.2">
      <c r="A20" s="5">
        <v>13</v>
      </c>
      <c r="B20" s="15" t="s">
        <v>322</v>
      </c>
      <c r="C20" s="57" t="s">
        <v>254</v>
      </c>
      <c r="D20" s="57" t="s">
        <v>22</v>
      </c>
      <c r="E20" s="57">
        <v>2007</v>
      </c>
      <c r="F20" s="57" t="s">
        <v>48</v>
      </c>
      <c r="G20" s="57" t="s">
        <v>253</v>
      </c>
      <c r="H20" s="15" t="s">
        <v>46</v>
      </c>
      <c r="I20" s="57" t="s">
        <v>349</v>
      </c>
      <c r="J20" s="61">
        <v>1925</v>
      </c>
      <c r="K20" s="57" t="s">
        <v>252</v>
      </c>
      <c r="L20" s="57" t="s">
        <v>4</v>
      </c>
      <c r="M20" s="25" t="s">
        <v>240</v>
      </c>
      <c r="N20" s="57" t="s">
        <v>20</v>
      </c>
      <c r="O20" s="61">
        <v>9549</v>
      </c>
      <c r="P20" s="61">
        <v>36430</v>
      </c>
      <c r="Q20" s="44">
        <v>51000</v>
      </c>
      <c r="R20" s="11">
        <v>72970</v>
      </c>
      <c r="S20" s="12">
        <v>92668</v>
      </c>
      <c r="T20" s="12">
        <v>114100</v>
      </c>
      <c r="U20" s="12">
        <v>136000</v>
      </c>
      <c r="V20" s="12">
        <v>177655</v>
      </c>
      <c r="W20" s="12">
        <v>220782</v>
      </c>
      <c r="X20" s="12">
        <v>260093</v>
      </c>
      <c r="Y20" s="161">
        <v>309700</v>
      </c>
      <c r="Z20" s="13">
        <v>9600</v>
      </c>
      <c r="AA20" s="163">
        <v>9600</v>
      </c>
      <c r="AB20" s="163">
        <v>10400</v>
      </c>
      <c r="AC20" s="13">
        <v>11400</v>
      </c>
      <c r="AD20" s="76">
        <v>12700</v>
      </c>
      <c r="AE20" s="103">
        <v>12700</v>
      </c>
      <c r="AF20" s="13">
        <v>15000</v>
      </c>
      <c r="AG20" s="12">
        <v>18500</v>
      </c>
      <c r="AH20" s="12">
        <v>20500</v>
      </c>
      <c r="AI20" s="12">
        <v>23000</v>
      </c>
      <c r="AJ20" s="12">
        <v>28500</v>
      </c>
      <c r="AK20" s="60">
        <v>34500</v>
      </c>
      <c r="AL20" s="59">
        <v>40000</v>
      </c>
      <c r="AM20" s="59">
        <v>43000</v>
      </c>
      <c r="AN20" s="59">
        <v>60000</v>
      </c>
      <c r="AO20" s="59"/>
      <c r="AP20" s="146"/>
      <c r="AQ20" s="188" t="s">
        <v>2</v>
      </c>
      <c r="AR20" s="146"/>
      <c r="AS20" s="258"/>
      <c r="AT20" s="146"/>
      <c r="AU20" s="146"/>
      <c r="AV20" s="146"/>
      <c r="AW20" s="153">
        <f t="shared" si="2"/>
        <v>0</v>
      </c>
      <c r="AX20" s="7" t="s">
        <v>316</v>
      </c>
      <c r="AY20" s="145">
        <v>42201</v>
      </c>
      <c r="AZ20" s="7" t="s">
        <v>368</v>
      </c>
      <c r="BA20" s="145">
        <v>42566</v>
      </c>
      <c r="BB20" s="56" t="s">
        <v>239</v>
      </c>
      <c r="BC20" s="47"/>
      <c r="BD20" s="78"/>
    </row>
    <row r="21" spans="1:56" s="19" customFormat="1" ht="25.5" x14ac:dyDescent="0.2">
      <c r="A21" s="5">
        <v>14</v>
      </c>
      <c r="B21" s="5" t="s">
        <v>367</v>
      </c>
      <c r="C21" s="15" t="s">
        <v>365</v>
      </c>
      <c r="D21" s="15" t="s">
        <v>71</v>
      </c>
      <c r="E21" s="15">
        <v>2018</v>
      </c>
      <c r="F21" s="15" t="s">
        <v>366</v>
      </c>
      <c r="G21" s="57"/>
      <c r="H21" s="15" t="s">
        <v>362</v>
      </c>
      <c r="I21" s="5" t="s">
        <v>363</v>
      </c>
      <c r="J21" s="43">
        <v>1546</v>
      </c>
      <c r="K21" s="15" t="s">
        <v>364</v>
      </c>
      <c r="L21" s="23"/>
      <c r="M21" s="23" t="s">
        <v>240</v>
      </c>
      <c r="N21" s="15" t="s">
        <v>202</v>
      </c>
      <c r="O21" s="61"/>
      <c r="P21" s="61"/>
      <c r="Q21" s="44"/>
      <c r="R21" s="11"/>
      <c r="S21" s="12"/>
      <c r="T21" s="12"/>
      <c r="U21" s="12"/>
      <c r="V21" s="12"/>
      <c r="W21" s="12"/>
      <c r="X21" s="12"/>
      <c r="Y21" s="103"/>
      <c r="Z21" s="10">
        <v>40000</v>
      </c>
      <c r="AA21" s="10">
        <v>40000</v>
      </c>
      <c r="AB21" s="10">
        <v>45000</v>
      </c>
      <c r="AC21" s="10">
        <v>50890</v>
      </c>
      <c r="AD21" s="103"/>
      <c r="AE21" s="103"/>
      <c r="AF21" s="103"/>
      <c r="AG21" s="104"/>
      <c r="AH21" s="104"/>
      <c r="AI21" s="104"/>
      <c r="AJ21" s="104"/>
      <c r="AK21" s="171"/>
      <c r="AL21" s="172"/>
      <c r="AM21" s="172"/>
      <c r="AN21" s="172"/>
      <c r="AO21" s="173">
        <v>50890</v>
      </c>
      <c r="AP21" s="146"/>
      <c r="AQ21" s="188" t="s">
        <v>2</v>
      </c>
      <c r="AR21" s="146"/>
      <c r="AS21" s="258"/>
      <c r="AT21" s="146"/>
      <c r="AU21" s="146"/>
      <c r="AV21" s="146"/>
      <c r="AW21" s="153">
        <f t="shared" si="2"/>
        <v>0</v>
      </c>
      <c r="AX21" s="7" t="s">
        <v>316</v>
      </c>
      <c r="AY21" s="145">
        <v>43686</v>
      </c>
      <c r="AZ21" s="7" t="s">
        <v>368</v>
      </c>
      <c r="BA21" s="145">
        <v>44051</v>
      </c>
      <c r="BB21" s="56" t="s">
        <v>239</v>
      </c>
      <c r="BC21" s="187"/>
      <c r="BD21" s="78"/>
    </row>
    <row r="22" spans="1:56" s="19" customFormat="1" ht="25.5" x14ac:dyDescent="0.2">
      <c r="A22" s="170">
        <v>15</v>
      </c>
      <c r="B22" s="24" t="s">
        <v>375</v>
      </c>
      <c r="C22" s="15"/>
      <c r="D22" s="15" t="s">
        <v>71</v>
      </c>
      <c r="E22" s="15">
        <v>2018</v>
      </c>
      <c r="F22" s="15"/>
      <c r="G22" s="57"/>
      <c r="H22" s="15"/>
      <c r="I22" s="57"/>
      <c r="J22" s="61"/>
      <c r="K22" s="57"/>
      <c r="L22" s="57"/>
      <c r="M22" s="23" t="s">
        <v>240</v>
      </c>
      <c r="N22" s="15" t="s">
        <v>202</v>
      </c>
      <c r="O22" s="61"/>
      <c r="P22" s="61"/>
      <c r="Q22" s="44"/>
      <c r="R22" s="11"/>
      <c r="S22" s="12"/>
      <c r="T22" s="12"/>
      <c r="U22" s="12"/>
      <c r="V22" s="12"/>
      <c r="W22" s="12"/>
      <c r="X22" s="12"/>
      <c r="Y22" s="103"/>
      <c r="Z22" s="13">
        <v>103000</v>
      </c>
      <c r="AA22" s="12">
        <v>103000</v>
      </c>
      <c r="AB22" s="12">
        <v>122000</v>
      </c>
      <c r="AC22" s="103">
        <v>142000</v>
      </c>
      <c r="AD22" s="103"/>
      <c r="AE22" s="103"/>
      <c r="AF22" s="103"/>
      <c r="AG22" s="104"/>
      <c r="AH22" s="104"/>
      <c r="AI22" s="104"/>
      <c r="AJ22" s="104"/>
      <c r="AK22" s="171"/>
      <c r="AL22" s="172"/>
      <c r="AM22" s="172"/>
      <c r="AN22" s="172"/>
      <c r="AO22" s="172">
        <v>142000</v>
      </c>
      <c r="AP22" s="146"/>
      <c r="AQ22" s="146"/>
      <c r="AR22" s="146"/>
      <c r="AS22" s="258"/>
      <c r="AT22" s="146"/>
      <c r="AU22" s="146"/>
      <c r="AV22" s="146"/>
      <c r="AW22" s="153">
        <f t="shared" si="2"/>
        <v>0</v>
      </c>
      <c r="AX22" s="7" t="s">
        <v>316</v>
      </c>
      <c r="AY22" s="145"/>
      <c r="AZ22" s="7" t="s">
        <v>368</v>
      </c>
      <c r="BA22" s="145"/>
      <c r="BB22" s="56" t="s">
        <v>239</v>
      </c>
      <c r="BC22" s="24" t="s">
        <v>369</v>
      </c>
      <c r="BD22" s="78"/>
    </row>
    <row r="23" spans="1:56" s="19" customFormat="1" ht="25.5" x14ac:dyDescent="0.2">
      <c r="A23" s="170">
        <v>16</v>
      </c>
      <c r="B23" s="5" t="s">
        <v>251</v>
      </c>
      <c r="C23" s="5" t="s">
        <v>250</v>
      </c>
      <c r="D23" s="29" t="s">
        <v>71</v>
      </c>
      <c r="E23" s="29">
        <v>2014</v>
      </c>
      <c r="F23" s="29" t="s">
        <v>249</v>
      </c>
      <c r="G23" s="57" t="s">
        <v>248</v>
      </c>
      <c r="H23" s="15" t="s">
        <v>40</v>
      </c>
      <c r="I23" s="29" t="s">
        <v>247</v>
      </c>
      <c r="J23" s="44">
        <v>3055</v>
      </c>
      <c r="K23" s="29" t="s">
        <v>246</v>
      </c>
      <c r="L23" s="57"/>
      <c r="M23" s="25" t="s">
        <v>240</v>
      </c>
      <c r="N23" s="57" t="s">
        <v>20</v>
      </c>
      <c r="O23" s="61"/>
      <c r="P23" s="61"/>
      <c r="Q23" s="44"/>
      <c r="R23" s="11"/>
      <c r="S23" s="12"/>
      <c r="T23" s="12"/>
      <c r="U23" s="12"/>
      <c r="V23" s="12">
        <v>751</v>
      </c>
      <c r="W23" s="12">
        <v>29074</v>
      </c>
      <c r="X23" s="12">
        <v>46579</v>
      </c>
      <c r="Y23" s="161">
        <v>72700</v>
      </c>
      <c r="Z23" s="13">
        <v>49000</v>
      </c>
      <c r="AA23" s="163">
        <v>49000</v>
      </c>
      <c r="AB23" s="163">
        <v>55000</v>
      </c>
      <c r="AC23" s="13">
        <v>59600</v>
      </c>
      <c r="AD23" s="76">
        <v>66300</v>
      </c>
      <c r="AE23" s="103">
        <v>66300</v>
      </c>
      <c r="AF23" s="13">
        <v>75000</v>
      </c>
      <c r="AG23" s="12">
        <v>90000</v>
      </c>
      <c r="AH23" s="31">
        <v>114500</v>
      </c>
      <c r="AI23" s="12"/>
      <c r="AJ23" s="12"/>
      <c r="AK23" s="60"/>
      <c r="AL23" s="59"/>
      <c r="AM23" s="59"/>
      <c r="AN23" s="59"/>
      <c r="AO23" s="59"/>
      <c r="AP23" s="146"/>
      <c r="AQ23" s="146"/>
      <c r="AR23" s="146"/>
      <c r="AS23" s="258"/>
      <c r="AT23" s="146"/>
      <c r="AU23" s="146"/>
      <c r="AV23" s="146"/>
      <c r="AW23" s="153">
        <f t="shared" si="2"/>
        <v>0</v>
      </c>
      <c r="AX23" s="7" t="s">
        <v>316</v>
      </c>
      <c r="AY23" s="145">
        <v>42272</v>
      </c>
      <c r="AZ23" s="7" t="s">
        <v>368</v>
      </c>
      <c r="BA23" s="145">
        <v>42637</v>
      </c>
      <c r="BB23" s="56" t="s">
        <v>239</v>
      </c>
      <c r="BC23" s="24" t="s">
        <v>369</v>
      </c>
      <c r="BD23" s="78"/>
    </row>
    <row r="24" spans="1:56" s="19" customFormat="1" ht="25.5" x14ac:dyDescent="0.2">
      <c r="A24" s="5">
        <v>17</v>
      </c>
      <c r="B24" s="28" t="s">
        <v>245</v>
      </c>
      <c r="C24" s="28" t="s">
        <v>244</v>
      </c>
      <c r="D24" s="129" t="s">
        <v>71</v>
      </c>
      <c r="E24" s="129">
        <v>2015</v>
      </c>
      <c r="F24" s="129" t="s">
        <v>243</v>
      </c>
      <c r="G24" s="130"/>
      <c r="H24" s="28" t="s">
        <v>242</v>
      </c>
      <c r="I24" s="57" t="s">
        <v>349</v>
      </c>
      <c r="J24" s="159">
        <v>1920</v>
      </c>
      <c r="K24" s="129" t="s">
        <v>241</v>
      </c>
      <c r="L24" s="138"/>
      <c r="M24" s="129" t="s">
        <v>240</v>
      </c>
      <c r="N24" s="190" t="s">
        <v>20</v>
      </c>
      <c r="O24" s="131"/>
      <c r="P24" s="131"/>
      <c r="Q24" s="132"/>
      <c r="R24" s="133"/>
      <c r="S24" s="134"/>
      <c r="T24" s="134"/>
      <c r="U24" s="134"/>
      <c r="V24" s="134"/>
      <c r="W24" s="90"/>
      <c r="X24" s="90">
        <v>31148</v>
      </c>
      <c r="Y24" s="162">
        <v>90400</v>
      </c>
      <c r="Z24" s="91">
        <v>30000</v>
      </c>
      <c r="AA24" s="164">
        <v>30000</v>
      </c>
      <c r="AB24" s="164">
        <v>33600</v>
      </c>
      <c r="AC24" s="13">
        <v>39000</v>
      </c>
      <c r="AD24" s="77">
        <v>45300</v>
      </c>
      <c r="AE24" s="105">
        <v>45300</v>
      </c>
      <c r="AF24" s="91">
        <v>52100</v>
      </c>
      <c r="AG24" s="90">
        <v>64600</v>
      </c>
      <c r="AH24" s="135"/>
      <c r="AI24" s="91"/>
      <c r="AJ24" s="91"/>
      <c r="AK24" s="136"/>
      <c r="AL24" s="137"/>
      <c r="AM24" s="137"/>
      <c r="AN24" s="137"/>
      <c r="AO24" s="91">
        <v>64600</v>
      </c>
      <c r="AP24" s="148"/>
      <c r="AQ24" s="188" t="s">
        <v>2</v>
      </c>
      <c r="AR24" s="148"/>
      <c r="AS24" s="261"/>
      <c r="AT24" s="148"/>
      <c r="AU24" s="148"/>
      <c r="AV24" s="148"/>
      <c r="AW24" s="153">
        <f t="shared" si="2"/>
        <v>0</v>
      </c>
      <c r="AX24" s="7" t="s">
        <v>316</v>
      </c>
      <c r="AY24" s="145">
        <v>42680</v>
      </c>
      <c r="AZ24" s="7" t="s">
        <v>368</v>
      </c>
      <c r="BA24" s="145">
        <v>43044</v>
      </c>
      <c r="BB24" s="139" t="s">
        <v>239</v>
      </c>
      <c r="BC24" s="140"/>
      <c r="BD24" s="78"/>
    </row>
    <row r="25" spans="1:56" s="19" customFormat="1" ht="25.5" x14ac:dyDescent="0.2">
      <c r="A25" s="5">
        <v>18</v>
      </c>
      <c r="B25" s="15" t="s">
        <v>304</v>
      </c>
      <c r="C25" s="57" t="s">
        <v>305</v>
      </c>
      <c r="D25" s="29" t="s">
        <v>71</v>
      </c>
      <c r="E25" s="57">
        <v>2017</v>
      </c>
      <c r="F25" s="57" t="s">
        <v>300</v>
      </c>
      <c r="G25" s="57"/>
      <c r="H25" s="15" t="s">
        <v>302</v>
      </c>
      <c r="I25" s="57" t="s">
        <v>301</v>
      </c>
      <c r="J25" s="61">
        <v>1830</v>
      </c>
      <c r="K25" s="57" t="s">
        <v>303</v>
      </c>
      <c r="L25" s="57"/>
      <c r="M25" s="25" t="s">
        <v>240</v>
      </c>
      <c r="N25" s="57" t="s">
        <v>20</v>
      </c>
      <c r="O25" s="61"/>
      <c r="P25" s="61"/>
      <c r="Q25" s="44"/>
      <c r="R25" s="11"/>
      <c r="S25" s="12"/>
      <c r="T25" s="12"/>
      <c r="U25" s="12"/>
      <c r="V25" s="12"/>
      <c r="W25" s="12"/>
      <c r="X25" s="12"/>
      <c r="Y25" s="161">
        <v>19300</v>
      </c>
      <c r="Z25" s="13">
        <v>52000</v>
      </c>
      <c r="AA25" s="163">
        <v>52000</v>
      </c>
      <c r="AB25" s="163">
        <v>58000</v>
      </c>
      <c r="AC25" s="13">
        <v>70000</v>
      </c>
      <c r="AD25" s="76">
        <v>90000</v>
      </c>
      <c r="AE25" s="103">
        <v>90000</v>
      </c>
      <c r="AF25" s="13"/>
      <c r="AG25" s="12"/>
      <c r="AH25" s="12"/>
      <c r="AI25" s="12"/>
      <c r="AJ25" s="12"/>
      <c r="AK25" s="60"/>
      <c r="AL25" s="59"/>
      <c r="AM25" s="59"/>
      <c r="AN25" s="59"/>
      <c r="AO25" s="59">
        <v>90000</v>
      </c>
      <c r="AP25" s="146"/>
      <c r="AQ25" s="188" t="s">
        <v>2</v>
      </c>
      <c r="AR25" s="146"/>
      <c r="AS25" s="258"/>
      <c r="AT25" s="146"/>
      <c r="AU25" s="146"/>
      <c r="AV25" s="146"/>
      <c r="AW25" s="153">
        <f t="shared" si="2"/>
        <v>0</v>
      </c>
      <c r="AX25" s="7" t="s">
        <v>316</v>
      </c>
      <c r="AY25" s="145">
        <v>43074</v>
      </c>
      <c r="AZ25" s="7" t="s">
        <v>368</v>
      </c>
      <c r="BA25" s="145">
        <v>43073</v>
      </c>
      <c r="BB25" s="56" t="s">
        <v>239</v>
      </c>
      <c r="BC25" s="24"/>
      <c r="BD25" s="78"/>
    </row>
    <row r="26" spans="1:56" ht="20.100000000000001" customHeight="1" x14ac:dyDescent="0.2">
      <c r="A26" s="122"/>
      <c r="B26" s="337"/>
      <c r="C26" s="337"/>
      <c r="D26" s="337"/>
      <c r="E26" s="122"/>
      <c r="F26" s="122"/>
      <c r="G26" s="122"/>
      <c r="H26" s="122"/>
      <c r="I26" s="19"/>
      <c r="J26" s="19"/>
      <c r="K26" s="19"/>
      <c r="L26" s="39"/>
      <c r="M26" s="40"/>
      <c r="N26" s="156"/>
      <c r="O26" s="122"/>
      <c r="P26" s="122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9"/>
      <c r="AI26" s="37">
        <f>SUM(AI7:AI13)</f>
        <v>75500</v>
      </c>
      <c r="AJ26" s="123">
        <f>SUM(AJ7:AJ13)</f>
        <v>90000</v>
      </c>
      <c r="AK26" s="123"/>
      <c r="AL26" s="123"/>
      <c r="AM26" s="122"/>
      <c r="AN26" s="19"/>
      <c r="AO26" s="19"/>
      <c r="AP26" s="220">
        <f>SUM(AP17:AP25)</f>
        <v>0</v>
      </c>
      <c r="AQ26" s="220">
        <f>SUM(AQ17:AQ25)</f>
        <v>0</v>
      </c>
      <c r="AR26" s="220">
        <f t="shared" ref="AR26" si="3">SUM(AR17:AR25)</f>
        <v>0</v>
      </c>
      <c r="AS26" s="196" t="s">
        <v>2</v>
      </c>
      <c r="AT26" s="220">
        <f t="shared" ref="AT26" si="4">SUM(AT17:AT25)</f>
        <v>0</v>
      </c>
      <c r="AU26" s="220">
        <f t="shared" ref="AU26" si="5">SUM(AU17:AU25)</f>
        <v>0</v>
      </c>
      <c r="AV26" s="220">
        <f>SUM(AV17:AV25)</f>
        <v>0</v>
      </c>
      <c r="AW26" s="155">
        <f>SUM(AW6:AW14)</f>
        <v>0</v>
      </c>
      <c r="AX26" s="355" t="s">
        <v>372</v>
      </c>
      <c r="AY26" s="356"/>
      <c r="AZ26" s="356"/>
      <c r="BA26" s="357"/>
      <c r="BB26" s="19"/>
      <c r="BC26" s="124"/>
      <c r="BD26" s="4"/>
    </row>
    <row r="27" spans="1:56" ht="20.100000000000001" customHeight="1" x14ac:dyDescent="0.2">
      <c r="A27" s="98" t="s">
        <v>1</v>
      </c>
      <c r="B27" s="99" t="s">
        <v>0</v>
      </c>
      <c r="C27" s="122"/>
      <c r="D27" s="122"/>
      <c r="E27" s="122"/>
      <c r="F27" s="122"/>
      <c r="G27" s="122"/>
      <c r="H27" s="122"/>
      <c r="I27" s="19"/>
      <c r="J27" s="19"/>
      <c r="K27" s="19"/>
      <c r="L27" s="39"/>
      <c r="M27" s="38"/>
      <c r="N27" s="157"/>
      <c r="O27" s="122"/>
      <c r="P27" s="122"/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9"/>
      <c r="AO27" s="19"/>
      <c r="AP27" s="351">
        <f>SUM(AP26:AV26)</f>
        <v>0</v>
      </c>
      <c r="AQ27" s="351"/>
      <c r="AR27" s="351"/>
      <c r="AS27" s="351"/>
      <c r="AT27" s="351"/>
      <c r="AU27" s="351"/>
      <c r="AV27" s="351"/>
      <c r="AW27" s="216"/>
      <c r="AX27" s="355" t="s">
        <v>373</v>
      </c>
      <c r="AY27" s="356"/>
      <c r="AZ27" s="356"/>
      <c r="BA27" s="357"/>
      <c r="BB27" s="19"/>
      <c r="BC27" s="19"/>
    </row>
    <row r="28" spans="1:56" ht="20.100000000000001" customHeight="1" x14ac:dyDescent="0.2">
      <c r="I28" s="45"/>
      <c r="J28" s="45"/>
      <c r="K28" s="50"/>
      <c r="L28" s="39"/>
      <c r="M28" s="71"/>
      <c r="N28" s="72"/>
      <c r="AF28" s="4"/>
      <c r="AP28" s="222">
        <f>SUM(AP15,AP26)</f>
        <v>0</v>
      </c>
      <c r="AQ28" s="222">
        <f t="shared" ref="AQ28:AV28" si="6">SUM(AQ15,AQ26)</f>
        <v>0</v>
      </c>
      <c r="AR28" s="222">
        <f t="shared" si="6"/>
        <v>0</v>
      </c>
      <c r="AS28" s="223" t="s">
        <v>2</v>
      </c>
      <c r="AT28" s="222">
        <f t="shared" si="6"/>
        <v>0</v>
      </c>
      <c r="AU28" s="222">
        <f t="shared" si="6"/>
        <v>0</v>
      </c>
      <c r="AV28" s="222">
        <f t="shared" si="6"/>
        <v>0</v>
      </c>
      <c r="AW28" s="158"/>
      <c r="AX28" s="344" t="s">
        <v>374</v>
      </c>
      <c r="AY28" s="345"/>
      <c r="AZ28" s="345"/>
      <c r="BA28" s="346"/>
    </row>
    <row r="29" spans="1:56" ht="20.100000000000001" customHeight="1" x14ac:dyDescent="0.2">
      <c r="K29" s="50"/>
      <c r="M29" s="144"/>
      <c r="N29" s="144"/>
      <c r="AP29" s="350">
        <f>SUM(AP28:AV28)</f>
        <v>0</v>
      </c>
      <c r="AQ29" s="350"/>
      <c r="AR29" s="350"/>
      <c r="AS29" s="350"/>
      <c r="AT29" s="350"/>
      <c r="AU29" s="350"/>
      <c r="AV29" s="350"/>
      <c r="AW29" s="221"/>
      <c r="AX29" s="347"/>
      <c r="AY29" s="348"/>
      <c r="AZ29" s="348"/>
      <c r="BA29" s="349"/>
    </row>
    <row r="30" spans="1:56" x14ac:dyDescent="0.2">
      <c r="K30" s="50"/>
      <c r="M30" s="45"/>
      <c r="N30" s="45"/>
      <c r="AP30" s="45"/>
      <c r="AQ30" s="45"/>
      <c r="AR30" s="45"/>
      <c r="AS30" s="45"/>
      <c r="AT30" s="45"/>
    </row>
    <row r="31" spans="1:56" s="45" customFormat="1" hidden="1" x14ac:dyDescent="0.2">
      <c r="I31" s="46"/>
      <c r="J31" s="46"/>
      <c r="K31" s="50"/>
      <c r="L31" s="46"/>
      <c r="M31" s="46"/>
      <c r="N31" s="46"/>
      <c r="Q31" s="46"/>
      <c r="R31" s="46"/>
      <c r="S31" s="46"/>
      <c r="T31" s="46"/>
      <c r="U31" s="46"/>
      <c r="V31" s="46"/>
      <c r="W31" s="46"/>
      <c r="X31" s="46"/>
      <c r="Y31" s="46"/>
      <c r="Z31" s="217">
        <f>SUM(Z6:Z14)</f>
        <v>391700</v>
      </c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</row>
    <row r="32" spans="1:56" hidden="1" x14ac:dyDescent="0.2">
      <c r="G32" s="55"/>
      <c r="K32" s="53"/>
      <c r="Q32" s="54"/>
      <c r="R32" s="54"/>
      <c r="S32" s="54"/>
      <c r="T32" s="54"/>
      <c r="U32" s="54"/>
      <c r="V32" s="54"/>
      <c r="W32" s="54"/>
      <c r="X32" s="54"/>
      <c r="Y32" s="54"/>
      <c r="Z32" s="217">
        <f>SUM(Z17:Z25)</f>
        <v>345300</v>
      </c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</row>
    <row r="33" spans="11:54" hidden="1" x14ac:dyDescent="0.2">
      <c r="K33" s="50"/>
      <c r="Z33" s="218">
        <f>SUM(Z31:Z32)</f>
        <v>737000</v>
      </c>
      <c r="BB33" s="4"/>
    </row>
    <row r="34" spans="11:54" x14ac:dyDescent="0.2">
      <c r="K34" s="50"/>
    </row>
    <row r="45" spans="11:54" x14ac:dyDescent="0.2">
      <c r="AU45" s="52"/>
      <c r="AV45" s="52"/>
      <c r="AW45" s="52"/>
      <c r="AX45" s="52"/>
      <c r="AY45" s="52"/>
      <c r="AZ45" s="52"/>
      <c r="BA45" s="52"/>
    </row>
  </sheetData>
  <mergeCells count="56">
    <mergeCell ref="V4:V5"/>
    <mergeCell ref="AX28:BA29"/>
    <mergeCell ref="AP29:AV29"/>
    <mergeCell ref="AZ5:BA5"/>
    <mergeCell ref="W4:W5"/>
    <mergeCell ref="AC4:AC5"/>
    <mergeCell ref="AB4:AB5"/>
    <mergeCell ref="AJ4:AJ5"/>
    <mergeCell ref="AO4:AO5"/>
    <mergeCell ref="AP27:AV27"/>
    <mergeCell ref="AP16:AV16"/>
    <mergeCell ref="AX15:BA15"/>
    <mergeCell ref="AX16:BA16"/>
    <mergeCell ref="AX26:BA26"/>
    <mergeCell ref="AX27:BA27"/>
    <mergeCell ref="A1:BC1"/>
    <mergeCell ref="G4:G5"/>
    <mergeCell ref="AK4:AK5"/>
    <mergeCell ref="A2:BC2"/>
    <mergeCell ref="BC4:BC5"/>
    <mergeCell ref="BB4:BB5"/>
    <mergeCell ref="AP4:AW4"/>
    <mergeCell ref="AL4:AL5"/>
    <mergeCell ref="A4:A5"/>
    <mergeCell ref="AM4:AM5"/>
    <mergeCell ref="AX5:AY5"/>
    <mergeCell ref="AN4:AN5"/>
    <mergeCell ref="AA4:AA5"/>
    <mergeCell ref="Z4:Z5"/>
    <mergeCell ref="AX4:BA4"/>
    <mergeCell ref="T4:T5"/>
    <mergeCell ref="B26:D26"/>
    <mergeCell ref="C4:C5"/>
    <mergeCell ref="E4:E5"/>
    <mergeCell ref="Q4:Q5"/>
    <mergeCell ref="O4:O5"/>
    <mergeCell ref="D4:D5"/>
    <mergeCell ref="H4:H5"/>
    <mergeCell ref="P4:P5"/>
    <mergeCell ref="B4:B5"/>
    <mergeCell ref="R4:R5"/>
    <mergeCell ref="S4:S5"/>
    <mergeCell ref="AI4:AI5"/>
    <mergeCell ref="Y4:Y5"/>
    <mergeCell ref="F4:F5"/>
    <mergeCell ref="I4:I5"/>
    <mergeCell ref="K4:K5"/>
    <mergeCell ref="L4:L5"/>
    <mergeCell ref="N4:N5"/>
    <mergeCell ref="U4:U5"/>
    <mergeCell ref="X4:X5"/>
    <mergeCell ref="AD4:AD5"/>
    <mergeCell ref="AE4:AE5"/>
    <mergeCell ref="AH4:AH5"/>
    <mergeCell ref="AF4:AF5"/>
    <mergeCell ref="AG4:AG5"/>
  </mergeCells>
  <printOptions horizontalCentered="1"/>
  <pageMargins left="0.19685039370078741" right="0.19685039370078741" top="0.39370078740157483" bottom="0.19685039370078741" header="0" footer="0"/>
  <pageSetup paperSize="9" scale="60" orientation="landscape" horizontalDpi="4294967293" verticalDpi="4294967293" r:id="rId1"/>
  <headerFooter alignWithMargins="0">
    <oddHeader>&amp;L&amp;A</oddHeader>
  </headerFooter>
  <ignoredErrors>
    <ignoredError sqref="AW11 AW13:AW1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D98"/>
  <sheetViews>
    <sheetView view="pageBreakPreview" zoomScale="90" zoomScaleNormal="75" zoomScaleSheetLayoutView="90" workbookViewId="0">
      <selection activeCell="A2" sqref="A2:BC2"/>
    </sheetView>
  </sheetViews>
  <sheetFormatPr defaultColWidth="9.140625" defaultRowHeight="12.75" x14ac:dyDescent="0.2"/>
  <cols>
    <col min="1" max="1" width="4.7109375" style="1" customWidth="1"/>
    <col min="2" max="2" width="20.7109375" style="1" customWidth="1"/>
    <col min="3" max="4" width="8.7109375" style="1" customWidth="1"/>
    <col min="5" max="5" width="5.7109375" style="1" customWidth="1"/>
    <col min="6" max="8" width="8.7109375" style="1" customWidth="1"/>
    <col min="9" max="10" width="9.7109375" style="1" customWidth="1"/>
    <col min="11" max="12" width="9.7109375" style="1" hidden="1" customWidth="1"/>
    <col min="13" max="13" width="8.7109375" style="1" customWidth="1"/>
    <col min="14" max="14" width="11.7109375" style="1" customWidth="1"/>
    <col min="15" max="25" width="7.7109375" style="1" hidden="1" customWidth="1"/>
    <col min="26" max="26" width="9.7109375" style="1" customWidth="1"/>
    <col min="27" max="29" width="7.7109375" style="1" hidden="1" customWidth="1"/>
    <col min="30" max="30" width="9.7109375" style="1" hidden="1" customWidth="1"/>
    <col min="31" max="31" width="7.7109375" style="1" hidden="1" customWidth="1"/>
    <col min="32" max="32" width="7.7109375" style="2" hidden="1" customWidth="1"/>
    <col min="33" max="41" width="7.7109375" style="1" hidden="1" customWidth="1"/>
    <col min="42" max="48" width="8.7109375" style="1" customWidth="1"/>
    <col min="49" max="49" width="9.7109375" style="1" hidden="1" customWidth="1"/>
    <col min="50" max="53" width="4.7109375" style="1" customWidth="1"/>
    <col min="54" max="54" width="7.7109375" style="1" customWidth="1"/>
    <col min="55" max="55" width="34.42578125" style="1" customWidth="1"/>
    <col min="56" max="16384" width="9.140625" style="1"/>
  </cols>
  <sheetData>
    <row r="1" spans="1:56" ht="35.1" customHeight="1" x14ac:dyDescent="0.2">
      <c r="A1" s="338" t="s">
        <v>593</v>
      </c>
      <c r="B1" s="339"/>
      <c r="C1" s="339"/>
      <c r="D1" s="339"/>
      <c r="E1" s="339"/>
      <c r="F1" s="339"/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39"/>
      <c r="AD1" s="339"/>
      <c r="AE1" s="339"/>
      <c r="AF1" s="339"/>
      <c r="AG1" s="339"/>
      <c r="AH1" s="339"/>
      <c r="AI1" s="339"/>
      <c r="AJ1" s="339"/>
      <c r="AK1" s="339"/>
      <c r="AL1" s="339"/>
      <c r="AM1" s="339"/>
      <c r="AN1" s="339"/>
      <c r="AO1" s="339"/>
      <c r="AP1" s="339"/>
      <c r="AQ1" s="339"/>
      <c r="AR1" s="339"/>
      <c r="AS1" s="339"/>
      <c r="AT1" s="339"/>
      <c r="AU1" s="339"/>
      <c r="AV1" s="339"/>
      <c r="AW1" s="339"/>
      <c r="AX1" s="339"/>
      <c r="AY1" s="339"/>
      <c r="AZ1" s="339"/>
      <c r="BA1" s="339"/>
      <c r="BB1" s="339"/>
      <c r="BC1" s="339"/>
    </row>
    <row r="2" spans="1:56" s="36" customFormat="1" ht="24.95" customHeight="1" x14ac:dyDescent="0.2">
      <c r="A2" s="340" t="s">
        <v>595</v>
      </c>
      <c r="B2" s="340"/>
      <c r="C2" s="340"/>
      <c r="D2" s="340"/>
      <c r="E2" s="340"/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340"/>
      <c r="R2" s="340"/>
      <c r="S2" s="340"/>
      <c r="T2" s="340"/>
      <c r="U2" s="340"/>
      <c r="V2" s="340"/>
      <c r="W2" s="340"/>
      <c r="X2" s="340"/>
      <c r="Y2" s="340"/>
      <c r="Z2" s="340"/>
      <c r="AA2" s="340"/>
      <c r="AB2" s="340"/>
      <c r="AC2" s="340"/>
      <c r="AD2" s="340"/>
      <c r="AE2" s="340"/>
      <c r="AF2" s="340"/>
      <c r="AG2" s="340"/>
      <c r="AH2" s="340"/>
      <c r="AI2" s="340"/>
      <c r="AJ2" s="340"/>
      <c r="AK2" s="340"/>
      <c r="AL2" s="340"/>
      <c r="AM2" s="340"/>
      <c r="AN2" s="340"/>
      <c r="AO2" s="340"/>
      <c r="AP2" s="340"/>
      <c r="AQ2" s="340"/>
      <c r="AR2" s="340"/>
      <c r="AS2" s="340"/>
      <c r="AT2" s="340"/>
      <c r="AU2" s="340"/>
      <c r="AV2" s="340"/>
      <c r="AW2" s="340"/>
      <c r="AX2" s="340"/>
      <c r="AY2" s="340"/>
      <c r="AZ2" s="340"/>
      <c r="BA2" s="340"/>
      <c r="BB2" s="340"/>
      <c r="BC2" s="340"/>
    </row>
    <row r="3" spans="1:56" hidden="1" x14ac:dyDescent="0.2">
      <c r="A3" s="35">
        <v>4</v>
      </c>
      <c r="B3" s="168">
        <v>20</v>
      </c>
      <c r="C3" s="168">
        <v>8</v>
      </c>
      <c r="D3" s="168">
        <v>8</v>
      </c>
      <c r="E3" s="168">
        <v>5</v>
      </c>
      <c r="F3" s="168">
        <v>8</v>
      </c>
      <c r="G3" s="168">
        <v>8</v>
      </c>
      <c r="H3" s="168">
        <v>8</v>
      </c>
      <c r="I3" s="168">
        <v>9</v>
      </c>
      <c r="J3" s="168">
        <v>9</v>
      </c>
      <c r="K3" s="168">
        <v>9</v>
      </c>
      <c r="L3" s="168">
        <v>9</v>
      </c>
      <c r="M3" s="168">
        <v>8</v>
      </c>
      <c r="N3" s="168">
        <v>11</v>
      </c>
      <c r="O3" s="168">
        <v>7</v>
      </c>
      <c r="P3" s="168">
        <v>7</v>
      </c>
      <c r="Q3" s="168">
        <v>7</v>
      </c>
      <c r="R3" s="168">
        <v>7</v>
      </c>
      <c r="S3" s="168">
        <v>7</v>
      </c>
      <c r="T3" s="168">
        <v>7</v>
      </c>
      <c r="U3" s="168">
        <v>7</v>
      </c>
      <c r="V3" s="168">
        <v>7</v>
      </c>
      <c r="W3" s="168">
        <v>7</v>
      </c>
      <c r="X3" s="168">
        <v>7</v>
      </c>
      <c r="Y3" s="168">
        <v>7</v>
      </c>
      <c r="Z3" s="168">
        <v>9</v>
      </c>
      <c r="AA3" s="168">
        <v>7</v>
      </c>
      <c r="AB3" s="168">
        <v>7</v>
      </c>
      <c r="AC3" s="168">
        <v>7</v>
      </c>
      <c r="AD3" s="168">
        <v>9</v>
      </c>
      <c r="AE3" s="168">
        <v>7</v>
      </c>
      <c r="AF3" s="168">
        <v>7</v>
      </c>
      <c r="AG3" s="168">
        <v>7</v>
      </c>
      <c r="AH3" s="168">
        <v>7</v>
      </c>
      <c r="AI3" s="168">
        <v>7</v>
      </c>
      <c r="AJ3" s="168">
        <v>7</v>
      </c>
      <c r="AK3" s="168">
        <v>7</v>
      </c>
      <c r="AL3" s="168">
        <v>7</v>
      </c>
      <c r="AM3" s="168">
        <v>7</v>
      </c>
      <c r="AN3" s="168">
        <v>7</v>
      </c>
      <c r="AO3" s="168">
        <v>7</v>
      </c>
      <c r="AP3" s="168">
        <v>8</v>
      </c>
      <c r="AQ3" s="168">
        <v>8</v>
      </c>
      <c r="AR3" s="168">
        <v>8</v>
      </c>
      <c r="AS3" s="168">
        <v>8</v>
      </c>
      <c r="AT3" s="168">
        <v>8</v>
      </c>
      <c r="AU3" s="168">
        <v>8</v>
      </c>
      <c r="AV3" s="168">
        <v>8</v>
      </c>
      <c r="AW3" s="168">
        <v>9</v>
      </c>
      <c r="AX3" s="168">
        <v>4</v>
      </c>
      <c r="AY3" s="168">
        <v>4</v>
      </c>
      <c r="AZ3" s="168">
        <v>4</v>
      </c>
      <c r="BA3" s="168">
        <v>4</v>
      </c>
      <c r="BB3" s="168">
        <v>7</v>
      </c>
      <c r="BC3" s="168">
        <v>31</v>
      </c>
    </row>
    <row r="4" spans="1:56" ht="25.5" customHeight="1" x14ac:dyDescent="0.2">
      <c r="A4" s="334" t="s">
        <v>145</v>
      </c>
      <c r="B4" s="334" t="s">
        <v>144</v>
      </c>
      <c r="C4" s="334" t="s">
        <v>143</v>
      </c>
      <c r="D4" s="334" t="s">
        <v>142</v>
      </c>
      <c r="E4" s="334" t="s">
        <v>141</v>
      </c>
      <c r="F4" s="334" t="s">
        <v>140</v>
      </c>
      <c r="G4" s="334" t="s">
        <v>139</v>
      </c>
      <c r="H4" s="334" t="s">
        <v>138</v>
      </c>
      <c r="I4" s="334" t="s">
        <v>116</v>
      </c>
      <c r="J4" s="167" t="s">
        <v>115</v>
      </c>
      <c r="K4" s="334" t="s">
        <v>114</v>
      </c>
      <c r="L4" s="334" t="s">
        <v>113</v>
      </c>
      <c r="M4" s="167" t="s">
        <v>112</v>
      </c>
      <c r="N4" s="334" t="s">
        <v>111</v>
      </c>
      <c r="O4" s="334" t="s">
        <v>137</v>
      </c>
      <c r="P4" s="334" t="s">
        <v>136</v>
      </c>
      <c r="Q4" s="334" t="s">
        <v>135</v>
      </c>
      <c r="R4" s="334" t="s">
        <v>134</v>
      </c>
      <c r="S4" s="334" t="s">
        <v>133</v>
      </c>
      <c r="T4" s="334" t="s">
        <v>132</v>
      </c>
      <c r="U4" s="334" t="s">
        <v>131</v>
      </c>
      <c r="V4" s="334" t="s">
        <v>130</v>
      </c>
      <c r="W4" s="334" t="s">
        <v>129</v>
      </c>
      <c r="X4" s="334" t="s">
        <v>128</v>
      </c>
      <c r="Y4" s="358" t="s">
        <v>307</v>
      </c>
      <c r="Z4" s="335" t="s">
        <v>590</v>
      </c>
      <c r="AA4" s="334" t="s">
        <v>313</v>
      </c>
      <c r="AB4" s="334" t="s">
        <v>312</v>
      </c>
      <c r="AC4" s="334" t="s">
        <v>309</v>
      </c>
      <c r="AD4" s="334" t="s">
        <v>308</v>
      </c>
      <c r="AE4" s="334" t="s">
        <v>127</v>
      </c>
      <c r="AF4" s="334" t="s">
        <v>126</v>
      </c>
      <c r="AG4" s="334" t="s">
        <v>125</v>
      </c>
      <c r="AH4" s="334" t="s">
        <v>124</v>
      </c>
      <c r="AI4" s="334" t="s">
        <v>123</v>
      </c>
      <c r="AJ4" s="334" t="s">
        <v>122</v>
      </c>
      <c r="AK4" s="334" t="s">
        <v>121</v>
      </c>
      <c r="AL4" s="334" t="s">
        <v>120</v>
      </c>
      <c r="AM4" s="334" t="s">
        <v>119</v>
      </c>
      <c r="AN4" s="334" t="s">
        <v>118</v>
      </c>
      <c r="AO4" s="334" t="s">
        <v>117</v>
      </c>
      <c r="AP4" s="334" t="s">
        <v>110</v>
      </c>
      <c r="AQ4" s="334"/>
      <c r="AR4" s="334"/>
      <c r="AS4" s="334"/>
      <c r="AT4" s="334"/>
      <c r="AU4" s="334"/>
      <c r="AV4" s="334"/>
      <c r="AW4" s="334"/>
      <c r="AX4" s="342" t="s">
        <v>277</v>
      </c>
      <c r="AY4" s="342"/>
      <c r="AZ4" s="342"/>
      <c r="BA4" s="342"/>
      <c r="BB4" s="334" t="s">
        <v>276</v>
      </c>
      <c r="BC4" s="334" t="s">
        <v>275</v>
      </c>
    </row>
    <row r="5" spans="1:56" ht="40.5" x14ac:dyDescent="0.2">
      <c r="A5" s="334"/>
      <c r="B5" s="334"/>
      <c r="C5" s="334"/>
      <c r="D5" s="334"/>
      <c r="E5" s="334"/>
      <c r="F5" s="334"/>
      <c r="G5" s="334"/>
      <c r="H5" s="334"/>
      <c r="I5" s="334"/>
      <c r="J5" s="150" t="s">
        <v>109</v>
      </c>
      <c r="K5" s="334"/>
      <c r="L5" s="334"/>
      <c r="M5" s="167" t="s">
        <v>108</v>
      </c>
      <c r="N5" s="334"/>
      <c r="O5" s="334"/>
      <c r="P5" s="334"/>
      <c r="Q5" s="334"/>
      <c r="R5" s="334"/>
      <c r="S5" s="335"/>
      <c r="T5" s="335"/>
      <c r="U5" s="335"/>
      <c r="V5" s="335"/>
      <c r="W5" s="335"/>
      <c r="X5" s="335"/>
      <c r="Y5" s="359"/>
      <c r="Z5" s="343"/>
      <c r="AA5" s="334"/>
      <c r="AB5" s="334"/>
      <c r="AC5" s="334"/>
      <c r="AD5" s="334"/>
      <c r="AE5" s="334"/>
      <c r="AF5" s="334"/>
      <c r="AG5" s="334"/>
      <c r="AH5" s="334"/>
      <c r="AI5" s="334"/>
      <c r="AJ5" s="334"/>
      <c r="AK5" s="334"/>
      <c r="AL5" s="341"/>
      <c r="AM5" s="341"/>
      <c r="AN5" s="334"/>
      <c r="AO5" s="334"/>
      <c r="AP5" s="167" t="s">
        <v>107</v>
      </c>
      <c r="AQ5" s="167" t="s">
        <v>329</v>
      </c>
      <c r="AR5" s="151" t="s">
        <v>106</v>
      </c>
      <c r="AS5" s="331" t="s">
        <v>591</v>
      </c>
      <c r="AT5" s="151" t="s">
        <v>105</v>
      </c>
      <c r="AU5" s="152" t="s">
        <v>326</v>
      </c>
      <c r="AV5" s="152" t="s">
        <v>327</v>
      </c>
      <c r="AW5" s="154" t="s">
        <v>328</v>
      </c>
      <c r="AX5" s="342" t="s">
        <v>274</v>
      </c>
      <c r="AY5" s="342"/>
      <c r="AZ5" s="342" t="s">
        <v>273</v>
      </c>
      <c r="BA5" s="342"/>
      <c r="BB5" s="334"/>
      <c r="BC5" s="334"/>
    </row>
    <row r="6" spans="1:56" s="19" customFormat="1" ht="25.5" x14ac:dyDescent="0.25">
      <c r="A6" s="5">
        <v>1</v>
      </c>
      <c r="B6" s="5" t="s">
        <v>319</v>
      </c>
      <c r="C6" s="15" t="s">
        <v>104</v>
      </c>
      <c r="D6" s="15" t="s">
        <v>103</v>
      </c>
      <c r="E6" s="15">
        <v>2014</v>
      </c>
      <c r="F6" s="15" t="s">
        <v>4</v>
      </c>
      <c r="G6" s="15"/>
      <c r="H6" s="15" t="s">
        <v>4</v>
      </c>
      <c r="I6" s="15"/>
      <c r="J6" s="160"/>
      <c r="K6" s="15" t="s">
        <v>102</v>
      </c>
      <c r="L6" s="15"/>
      <c r="M6" s="15"/>
      <c r="N6" s="83"/>
      <c r="O6" s="15"/>
      <c r="P6" s="15"/>
      <c r="Q6" s="15"/>
      <c r="R6" s="15"/>
      <c r="S6" s="15"/>
      <c r="T6" s="15"/>
      <c r="U6" s="15"/>
      <c r="V6" s="15"/>
      <c r="W6" s="15"/>
      <c r="X6" s="15" t="s">
        <v>4</v>
      </c>
      <c r="Y6" s="15" t="s">
        <v>4</v>
      </c>
      <c r="Z6" s="15" t="s">
        <v>4</v>
      </c>
      <c r="AA6" s="15" t="s">
        <v>4</v>
      </c>
      <c r="AB6" s="15" t="s">
        <v>4</v>
      </c>
      <c r="AC6" s="83"/>
      <c r="AD6" s="106"/>
      <c r="AE6" s="15"/>
      <c r="AF6" s="15"/>
      <c r="AG6" s="15"/>
      <c r="AH6" s="15"/>
      <c r="AI6" s="15"/>
      <c r="AJ6" s="15"/>
      <c r="AK6" s="15"/>
      <c r="AL6" s="80"/>
      <c r="AM6" s="80"/>
      <c r="AN6" s="81"/>
      <c r="AO6" s="82">
        <v>29192</v>
      </c>
      <c r="AP6" s="142"/>
      <c r="AQ6" s="254" t="s">
        <v>2</v>
      </c>
      <c r="AR6" s="234" t="s">
        <v>2</v>
      </c>
      <c r="AS6" s="259" t="s">
        <v>2</v>
      </c>
      <c r="AT6" s="142"/>
      <c r="AU6" s="234" t="s">
        <v>2</v>
      </c>
      <c r="AV6" s="234" t="s">
        <v>2</v>
      </c>
      <c r="AW6" s="153">
        <f>SUM(AP6:AR6,AT6:AV6)</f>
        <v>0</v>
      </c>
      <c r="AX6" s="228" t="s">
        <v>315</v>
      </c>
      <c r="AY6" s="229">
        <v>42736</v>
      </c>
      <c r="AZ6" s="228" t="s">
        <v>315</v>
      </c>
      <c r="BA6" s="229">
        <v>43100</v>
      </c>
      <c r="BB6" s="6" t="s">
        <v>3</v>
      </c>
      <c r="BC6" s="34"/>
    </row>
    <row r="7" spans="1:56" s="19" customFormat="1" ht="38.25" x14ac:dyDescent="0.25">
      <c r="A7" s="5">
        <v>2</v>
      </c>
      <c r="B7" s="5" t="s">
        <v>283</v>
      </c>
      <c r="C7" s="15" t="s">
        <v>290</v>
      </c>
      <c r="D7" s="15" t="s">
        <v>286</v>
      </c>
      <c r="E7" s="5">
        <v>2016</v>
      </c>
      <c r="F7" s="5" t="s">
        <v>289</v>
      </c>
      <c r="G7" s="15"/>
      <c r="H7" s="15" t="s">
        <v>4</v>
      </c>
      <c r="I7" s="15" t="s">
        <v>348</v>
      </c>
      <c r="J7" s="160">
        <v>5950</v>
      </c>
      <c r="K7" s="15" t="s">
        <v>284</v>
      </c>
      <c r="L7" s="15"/>
      <c r="M7" s="15" t="s">
        <v>4</v>
      </c>
      <c r="N7" s="83"/>
      <c r="O7" s="15"/>
      <c r="P7" s="15"/>
      <c r="Q7" s="15"/>
      <c r="R7" s="15"/>
      <c r="S7" s="15"/>
      <c r="T7" s="15"/>
      <c r="U7" s="15"/>
      <c r="V7" s="15"/>
      <c r="W7" s="15"/>
      <c r="X7" s="15" t="s">
        <v>4</v>
      </c>
      <c r="Y7" s="15" t="s">
        <v>4</v>
      </c>
      <c r="Z7" s="10">
        <v>18000</v>
      </c>
      <c r="AA7" s="165">
        <v>15200</v>
      </c>
      <c r="AB7" s="165">
        <v>18000</v>
      </c>
      <c r="AC7" s="32">
        <v>22000</v>
      </c>
      <c r="AD7" s="107">
        <v>27060</v>
      </c>
      <c r="AE7" s="24">
        <v>27060</v>
      </c>
      <c r="AF7" s="15"/>
      <c r="AG7" s="15"/>
      <c r="AH7" s="15"/>
      <c r="AI7" s="15"/>
      <c r="AJ7" s="15"/>
      <c r="AK7" s="15"/>
      <c r="AL7" s="80"/>
      <c r="AM7" s="80"/>
      <c r="AN7" s="81"/>
      <c r="AO7" s="82">
        <v>27060</v>
      </c>
      <c r="AP7" s="142"/>
      <c r="AQ7" s="254" t="s">
        <v>2</v>
      </c>
      <c r="AR7" s="142"/>
      <c r="AS7" s="260"/>
      <c r="AT7" s="234" t="s">
        <v>2</v>
      </c>
      <c r="AU7" s="234" t="s">
        <v>2</v>
      </c>
      <c r="AV7" s="234" t="s">
        <v>2</v>
      </c>
      <c r="AW7" s="153">
        <f t="shared" ref="AW7:AW30" si="0">SUM(AP7:AR7,AT7:AV7)</f>
        <v>0</v>
      </c>
      <c r="AX7" s="228" t="s">
        <v>315</v>
      </c>
      <c r="AY7" s="229">
        <v>42748</v>
      </c>
      <c r="AZ7" s="228" t="s">
        <v>316</v>
      </c>
      <c r="BA7" s="229">
        <v>43112</v>
      </c>
      <c r="BB7" s="6" t="s">
        <v>3</v>
      </c>
      <c r="BC7" s="34"/>
    </row>
    <row r="8" spans="1:56" s="19" customFormat="1" ht="25.5" x14ac:dyDescent="0.2">
      <c r="A8" s="5">
        <v>3</v>
      </c>
      <c r="B8" s="15" t="s">
        <v>101</v>
      </c>
      <c r="C8" s="15" t="s">
        <v>100</v>
      </c>
      <c r="D8" s="15" t="s">
        <v>99</v>
      </c>
      <c r="E8" s="15">
        <v>1986</v>
      </c>
      <c r="F8" s="15" t="s">
        <v>98</v>
      </c>
      <c r="G8" s="5" t="s">
        <v>97</v>
      </c>
      <c r="H8" s="15" t="s">
        <v>342</v>
      </c>
      <c r="I8" s="15" t="s">
        <v>355</v>
      </c>
      <c r="J8" s="17" t="s">
        <v>4</v>
      </c>
      <c r="K8" s="15">
        <v>544723</v>
      </c>
      <c r="L8" s="15" t="s">
        <v>91</v>
      </c>
      <c r="M8" s="16" t="s">
        <v>339</v>
      </c>
      <c r="N8" s="15" t="s">
        <v>4</v>
      </c>
      <c r="O8" s="17" t="s">
        <v>96</v>
      </c>
      <c r="P8" s="17" t="s">
        <v>95</v>
      </c>
      <c r="Q8" s="17">
        <v>479</v>
      </c>
      <c r="R8" s="17" t="s">
        <v>94</v>
      </c>
      <c r="S8" s="17" t="s">
        <v>4</v>
      </c>
      <c r="T8" s="17" t="s">
        <v>4</v>
      </c>
      <c r="U8" s="11" t="s">
        <v>93</v>
      </c>
      <c r="V8" s="11" t="s">
        <v>92</v>
      </c>
      <c r="W8" s="15" t="s">
        <v>4</v>
      </c>
      <c r="X8" s="15" t="s">
        <v>4</v>
      </c>
      <c r="Y8" s="15" t="s">
        <v>4</v>
      </c>
      <c r="Z8" s="17" t="s">
        <v>4</v>
      </c>
      <c r="AA8" s="15" t="s">
        <v>4</v>
      </c>
      <c r="AB8" s="15" t="s">
        <v>4</v>
      </c>
      <c r="AC8" s="15" t="s">
        <v>4</v>
      </c>
      <c r="AD8" s="106" t="s">
        <v>4</v>
      </c>
      <c r="AE8" s="73" t="s">
        <v>4</v>
      </c>
      <c r="AF8" s="32" t="s">
        <v>4</v>
      </c>
      <c r="AG8" s="15" t="s">
        <v>4</v>
      </c>
      <c r="AH8" s="15" t="s">
        <v>4</v>
      </c>
      <c r="AI8" s="17" t="s">
        <v>4</v>
      </c>
      <c r="AJ8" s="17" t="s">
        <v>4</v>
      </c>
      <c r="AK8" s="17" t="s">
        <v>4</v>
      </c>
      <c r="AL8" s="17" t="s">
        <v>4</v>
      </c>
      <c r="AM8" s="17" t="s">
        <v>4</v>
      </c>
      <c r="AN8" s="17" t="s">
        <v>4</v>
      </c>
      <c r="AO8" s="17"/>
      <c r="AP8" s="142"/>
      <c r="AQ8" s="254" t="s">
        <v>2</v>
      </c>
      <c r="AR8" s="234" t="s">
        <v>2</v>
      </c>
      <c r="AS8" s="259" t="s">
        <v>2</v>
      </c>
      <c r="AT8" s="142"/>
      <c r="AU8" s="234" t="s">
        <v>2</v>
      </c>
      <c r="AV8" s="234" t="s">
        <v>2</v>
      </c>
      <c r="AW8" s="153">
        <f t="shared" si="0"/>
        <v>0</v>
      </c>
      <c r="AX8" s="228" t="s">
        <v>315</v>
      </c>
      <c r="AY8" s="229">
        <v>41314</v>
      </c>
      <c r="AZ8" s="228" t="s">
        <v>316</v>
      </c>
      <c r="BA8" s="229">
        <v>41678</v>
      </c>
      <c r="BB8" s="6" t="s">
        <v>3</v>
      </c>
      <c r="BC8" s="67"/>
    </row>
    <row r="9" spans="1:56" s="19" customFormat="1" ht="25.5" x14ac:dyDescent="0.2">
      <c r="A9" s="5">
        <v>4</v>
      </c>
      <c r="B9" s="15" t="s">
        <v>318</v>
      </c>
      <c r="C9" s="15" t="s">
        <v>90</v>
      </c>
      <c r="D9" s="15" t="s">
        <v>10</v>
      </c>
      <c r="E9" s="15">
        <v>1972</v>
      </c>
      <c r="F9" s="15" t="s">
        <v>89</v>
      </c>
      <c r="G9" s="5" t="s">
        <v>88</v>
      </c>
      <c r="H9" s="15" t="s">
        <v>4</v>
      </c>
      <c r="I9" s="15" t="s">
        <v>358</v>
      </c>
      <c r="J9" s="17">
        <v>4600</v>
      </c>
      <c r="K9" s="15">
        <v>82160</v>
      </c>
      <c r="L9" s="15" t="s">
        <v>4</v>
      </c>
      <c r="M9" s="16">
        <v>0</v>
      </c>
      <c r="N9" s="15" t="s">
        <v>4</v>
      </c>
      <c r="O9" s="15" t="s">
        <v>4</v>
      </c>
      <c r="P9" s="15" t="s">
        <v>4</v>
      </c>
      <c r="Q9" s="15" t="s">
        <v>4</v>
      </c>
      <c r="R9" s="15" t="s">
        <v>4</v>
      </c>
      <c r="S9" s="15" t="s">
        <v>4</v>
      </c>
      <c r="T9" s="15" t="s">
        <v>4</v>
      </c>
      <c r="U9" s="15" t="s">
        <v>4</v>
      </c>
      <c r="V9" s="15"/>
      <c r="W9" s="15" t="s">
        <v>4</v>
      </c>
      <c r="X9" s="15" t="s">
        <v>4</v>
      </c>
      <c r="Y9" s="15" t="s">
        <v>4</v>
      </c>
      <c r="Z9" s="17" t="s">
        <v>4</v>
      </c>
      <c r="AA9" s="15" t="s">
        <v>4</v>
      </c>
      <c r="AB9" s="15" t="s">
        <v>4</v>
      </c>
      <c r="AC9" s="15" t="s">
        <v>4</v>
      </c>
      <c r="AD9" s="106" t="s">
        <v>4</v>
      </c>
      <c r="AE9" s="73" t="s">
        <v>4</v>
      </c>
      <c r="AF9" s="32" t="s">
        <v>4</v>
      </c>
      <c r="AG9" s="15" t="s">
        <v>4</v>
      </c>
      <c r="AH9" s="15" t="s">
        <v>4</v>
      </c>
      <c r="AI9" s="17" t="s">
        <v>4</v>
      </c>
      <c r="AJ9" s="17" t="s">
        <v>4</v>
      </c>
      <c r="AK9" s="17" t="s">
        <v>4</v>
      </c>
      <c r="AL9" s="17" t="s">
        <v>4</v>
      </c>
      <c r="AM9" s="17" t="s">
        <v>4</v>
      </c>
      <c r="AN9" s="17" t="s">
        <v>4</v>
      </c>
      <c r="AO9" s="17"/>
      <c r="AP9" s="142"/>
      <c r="AQ9" s="254" t="s">
        <v>2</v>
      </c>
      <c r="AR9" s="234" t="s">
        <v>2</v>
      </c>
      <c r="AS9" s="259" t="s">
        <v>2</v>
      </c>
      <c r="AT9" s="234" t="s">
        <v>2</v>
      </c>
      <c r="AU9" s="234" t="s">
        <v>2</v>
      </c>
      <c r="AV9" s="234" t="s">
        <v>2</v>
      </c>
      <c r="AW9" s="153">
        <f t="shared" si="0"/>
        <v>0</v>
      </c>
      <c r="AX9" s="228" t="s">
        <v>315</v>
      </c>
      <c r="AY9" s="229">
        <v>41314</v>
      </c>
      <c r="AZ9" s="228" t="s">
        <v>316</v>
      </c>
      <c r="BA9" s="229">
        <v>41678</v>
      </c>
      <c r="BB9" s="6" t="s">
        <v>3</v>
      </c>
      <c r="BC9" s="67"/>
    </row>
    <row r="10" spans="1:56" s="19" customFormat="1" ht="25.5" x14ac:dyDescent="0.2">
      <c r="A10" s="5">
        <v>5</v>
      </c>
      <c r="B10" s="15" t="s">
        <v>317</v>
      </c>
      <c r="C10" s="15" t="s">
        <v>87</v>
      </c>
      <c r="D10" s="15" t="s">
        <v>22</v>
      </c>
      <c r="E10" s="15">
        <v>2012</v>
      </c>
      <c r="F10" s="15" t="s">
        <v>86</v>
      </c>
      <c r="G10" s="5" t="s">
        <v>85</v>
      </c>
      <c r="H10" s="15" t="s">
        <v>68</v>
      </c>
      <c r="I10" s="29" t="s">
        <v>84</v>
      </c>
      <c r="J10" s="17">
        <v>1954</v>
      </c>
      <c r="K10" s="15" t="s">
        <v>83</v>
      </c>
      <c r="L10" s="23"/>
      <c r="M10" s="23" t="s">
        <v>240</v>
      </c>
      <c r="N10" s="15" t="s">
        <v>82</v>
      </c>
      <c r="O10" s="17" t="s">
        <v>4</v>
      </c>
      <c r="P10" s="17"/>
      <c r="Q10" s="17"/>
      <c r="R10" s="17"/>
      <c r="S10" s="17"/>
      <c r="T10" s="17">
        <v>14460</v>
      </c>
      <c r="U10" s="11">
        <v>37700</v>
      </c>
      <c r="V10" s="11">
        <v>65231</v>
      </c>
      <c r="W10" s="11">
        <v>101120</v>
      </c>
      <c r="X10" s="11">
        <v>131219</v>
      </c>
      <c r="Y10" s="74">
        <v>181827</v>
      </c>
      <c r="Z10" s="10">
        <v>19300</v>
      </c>
      <c r="AA10" s="165">
        <v>17400</v>
      </c>
      <c r="AB10" s="165">
        <v>19300</v>
      </c>
      <c r="AC10" s="10">
        <v>21100</v>
      </c>
      <c r="AD10" s="108">
        <v>23400</v>
      </c>
      <c r="AE10" s="101">
        <v>23400</v>
      </c>
      <c r="AF10" s="10">
        <v>26100</v>
      </c>
      <c r="AG10" s="11">
        <v>32100</v>
      </c>
      <c r="AH10" s="11">
        <v>37000</v>
      </c>
      <c r="AI10" s="31">
        <v>44000</v>
      </c>
      <c r="AJ10" s="31">
        <v>59955</v>
      </c>
      <c r="AK10" s="17"/>
      <c r="AL10" s="17"/>
      <c r="AM10" s="17"/>
      <c r="AN10" s="17"/>
      <c r="AO10" s="17"/>
      <c r="AP10" s="142"/>
      <c r="AQ10" s="254" t="s">
        <v>2</v>
      </c>
      <c r="AR10" s="142"/>
      <c r="AS10" s="260"/>
      <c r="AT10" s="142"/>
      <c r="AU10" s="142"/>
      <c r="AV10" s="234" t="s">
        <v>2</v>
      </c>
      <c r="AW10" s="153">
        <f t="shared" si="0"/>
        <v>0</v>
      </c>
      <c r="AX10" s="228" t="s">
        <v>315</v>
      </c>
      <c r="AY10" s="229">
        <v>41383</v>
      </c>
      <c r="AZ10" s="228" t="s">
        <v>316</v>
      </c>
      <c r="BA10" s="229">
        <v>41747</v>
      </c>
      <c r="BB10" s="6" t="s">
        <v>3</v>
      </c>
      <c r="BC10" s="84"/>
    </row>
    <row r="11" spans="1:56" s="19" customFormat="1" ht="25.5" x14ac:dyDescent="0.2">
      <c r="A11" s="5">
        <v>6</v>
      </c>
      <c r="B11" s="15" t="s">
        <v>36</v>
      </c>
      <c r="C11" s="15" t="s">
        <v>81</v>
      </c>
      <c r="D11" s="15" t="s">
        <v>10</v>
      </c>
      <c r="E11" s="15">
        <v>2009</v>
      </c>
      <c r="F11" s="15" t="s">
        <v>80</v>
      </c>
      <c r="G11" s="5" t="s">
        <v>4</v>
      </c>
      <c r="H11" s="15" t="s">
        <v>4</v>
      </c>
      <c r="I11" s="15" t="s">
        <v>359</v>
      </c>
      <c r="J11" s="17">
        <v>600</v>
      </c>
      <c r="K11" s="15" t="s">
        <v>79</v>
      </c>
      <c r="L11" s="23" t="s">
        <v>4</v>
      </c>
      <c r="M11" s="23" t="s">
        <v>4</v>
      </c>
      <c r="N11" s="15" t="s">
        <v>4</v>
      </c>
      <c r="O11" s="15" t="s">
        <v>4</v>
      </c>
      <c r="P11" s="15" t="s">
        <v>4</v>
      </c>
      <c r="Q11" s="15" t="s">
        <v>4</v>
      </c>
      <c r="R11" s="17" t="s">
        <v>4</v>
      </c>
      <c r="S11" s="17" t="s">
        <v>4</v>
      </c>
      <c r="T11" s="17" t="s">
        <v>4</v>
      </c>
      <c r="U11" s="11" t="s">
        <v>4</v>
      </c>
      <c r="V11" s="11"/>
      <c r="W11" s="11" t="s">
        <v>4</v>
      </c>
      <c r="X11" s="11" t="s">
        <v>4</v>
      </c>
      <c r="Y11" s="11" t="s">
        <v>4</v>
      </c>
      <c r="Z11" s="11" t="s">
        <v>4</v>
      </c>
      <c r="AA11" s="11" t="s">
        <v>4</v>
      </c>
      <c r="AB11" s="11" t="s">
        <v>4</v>
      </c>
      <c r="AC11" s="11" t="s">
        <v>4</v>
      </c>
      <c r="AD11" s="109" t="s">
        <v>4</v>
      </c>
      <c r="AE11" s="102" t="s">
        <v>4</v>
      </c>
      <c r="AF11" s="10" t="s">
        <v>4</v>
      </c>
      <c r="AG11" s="11" t="s">
        <v>4</v>
      </c>
      <c r="AH11" s="11" t="s">
        <v>4</v>
      </c>
      <c r="AI11" s="17" t="s">
        <v>4</v>
      </c>
      <c r="AJ11" s="17" t="s">
        <v>4</v>
      </c>
      <c r="AK11" s="17" t="s">
        <v>4</v>
      </c>
      <c r="AL11" s="17" t="s">
        <v>4</v>
      </c>
      <c r="AM11" s="17" t="s">
        <v>4</v>
      </c>
      <c r="AN11" s="17" t="s">
        <v>4</v>
      </c>
      <c r="AO11" s="17"/>
      <c r="AP11" s="142"/>
      <c r="AQ11" s="254" t="s">
        <v>2</v>
      </c>
      <c r="AR11" s="234" t="s">
        <v>2</v>
      </c>
      <c r="AS11" s="259" t="s">
        <v>2</v>
      </c>
      <c r="AT11" s="234" t="s">
        <v>2</v>
      </c>
      <c r="AU11" s="234" t="s">
        <v>2</v>
      </c>
      <c r="AV11" s="234" t="s">
        <v>2</v>
      </c>
      <c r="AW11" s="153">
        <f t="shared" si="0"/>
        <v>0</v>
      </c>
      <c r="AX11" s="228" t="s">
        <v>315</v>
      </c>
      <c r="AY11" s="229">
        <v>41400</v>
      </c>
      <c r="AZ11" s="228" t="s">
        <v>316</v>
      </c>
      <c r="BA11" s="229">
        <v>41764</v>
      </c>
      <c r="BB11" s="6" t="s">
        <v>3</v>
      </c>
      <c r="BC11" s="67"/>
    </row>
    <row r="12" spans="1:56" s="19" customFormat="1" ht="38.25" x14ac:dyDescent="0.2">
      <c r="A12" s="5">
        <v>7</v>
      </c>
      <c r="B12" s="15" t="s">
        <v>320</v>
      </c>
      <c r="C12" s="30" t="s">
        <v>78</v>
      </c>
      <c r="D12" s="25" t="s">
        <v>77</v>
      </c>
      <c r="E12" s="25">
        <v>2011</v>
      </c>
      <c r="F12" s="30" t="s">
        <v>70</v>
      </c>
      <c r="G12" s="5" t="s">
        <v>76</v>
      </c>
      <c r="H12" s="15" t="s">
        <v>40</v>
      </c>
      <c r="I12" s="23" t="s">
        <v>340</v>
      </c>
      <c r="J12" s="115">
        <v>2960</v>
      </c>
      <c r="K12" s="15" t="s">
        <v>75</v>
      </c>
      <c r="L12" s="23" t="s">
        <v>4</v>
      </c>
      <c r="M12" s="23" t="s">
        <v>240</v>
      </c>
      <c r="N12" s="29" t="s">
        <v>50</v>
      </c>
      <c r="O12" s="15" t="s">
        <v>4</v>
      </c>
      <c r="P12" s="15" t="s">
        <v>4</v>
      </c>
      <c r="Q12" s="15" t="s">
        <v>4</v>
      </c>
      <c r="R12" s="17" t="s">
        <v>4</v>
      </c>
      <c r="S12" s="17">
        <v>9134</v>
      </c>
      <c r="T12" s="17">
        <v>33534</v>
      </c>
      <c r="U12" s="11">
        <v>51460</v>
      </c>
      <c r="V12" s="11">
        <v>71264</v>
      </c>
      <c r="W12" s="11">
        <v>91400</v>
      </c>
      <c r="X12" s="11">
        <v>110580</v>
      </c>
      <c r="Y12" s="74">
        <v>150127</v>
      </c>
      <c r="Z12" s="10">
        <v>28800</v>
      </c>
      <c r="AA12" s="165">
        <v>26200</v>
      </c>
      <c r="AB12" s="165">
        <v>28800</v>
      </c>
      <c r="AC12" s="10">
        <v>33300</v>
      </c>
      <c r="AD12" s="108">
        <v>37000</v>
      </c>
      <c r="AE12" s="101">
        <v>37000</v>
      </c>
      <c r="AF12" s="10">
        <v>40000</v>
      </c>
      <c r="AG12" s="11">
        <v>43500</v>
      </c>
      <c r="AH12" s="11">
        <v>49500</v>
      </c>
      <c r="AI12" s="17">
        <v>60000</v>
      </c>
      <c r="AJ12" s="17">
        <v>75000</v>
      </c>
      <c r="AK12" s="31">
        <v>113869.71</v>
      </c>
      <c r="AL12" s="17" t="s">
        <v>4</v>
      </c>
      <c r="AM12" s="17" t="s">
        <v>4</v>
      </c>
      <c r="AN12" s="17" t="s">
        <v>4</v>
      </c>
      <c r="AO12" s="17"/>
      <c r="AP12" s="142"/>
      <c r="AQ12" s="254" t="s">
        <v>2</v>
      </c>
      <c r="AR12" s="142"/>
      <c r="AS12" s="260"/>
      <c r="AT12" s="142"/>
      <c r="AU12" s="142"/>
      <c r="AV12" s="234" t="s">
        <v>2</v>
      </c>
      <c r="AW12" s="153">
        <f t="shared" si="0"/>
        <v>0</v>
      </c>
      <c r="AX12" s="228" t="s">
        <v>315</v>
      </c>
      <c r="AY12" s="229">
        <v>41410</v>
      </c>
      <c r="AZ12" s="228" t="s">
        <v>316</v>
      </c>
      <c r="BA12" s="229">
        <v>41774</v>
      </c>
      <c r="BB12" s="6" t="s">
        <v>3</v>
      </c>
      <c r="BC12" s="85"/>
    </row>
    <row r="13" spans="1:56" s="19" customFormat="1" ht="25.5" x14ac:dyDescent="0.2">
      <c r="A13" s="5">
        <v>8</v>
      </c>
      <c r="B13" s="15" t="s">
        <v>317</v>
      </c>
      <c r="C13" s="30" t="s">
        <v>74</v>
      </c>
      <c r="D13" s="25" t="s">
        <v>71</v>
      </c>
      <c r="E13" s="25">
        <v>2011</v>
      </c>
      <c r="F13" s="30" t="s">
        <v>70</v>
      </c>
      <c r="G13" s="5" t="s">
        <v>69</v>
      </c>
      <c r="H13" s="15" t="s">
        <v>68</v>
      </c>
      <c r="I13" s="30" t="s">
        <v>341</v>
      </c>
      <c r="J13" s="82">
        <v>1954</v>
      </c>
      <c r="K13" s="5" t="s">
        <v>73</v>
      </c>
      <c r="L13" s="23" t="s">
        <v>4</v>
      </c>
      <c r="M13" s="23" t="s">
        <v>240</v>
      </c>
      <c r="N13" s="29" t="s">
        <v>20</v>
      </c>
      <c r="O13" s="15" t="s">
        <v>4</v>
      </c>
      <c r="P13" s="15" t="s">
        <v>4</v>
      </c>
      <c r="Q13" s="15" t="s">
        <v>4</v>
      </c>
      <c r="R13" s="17" t="s">
        <v>4</v>
      </c>
      <c r="S13" s="17">
        <v>11279</v>
      </c>
      <c r="T13" s="17">
        <v>38685</v>
      </c>
      <c r="U13" s="11">
        <v>60319</v>
      </c>
      <c r="V13" s="11">
        <v>89204</v>
      </c>
      <c r="W13" s="11">
        <v>120175</v>
      </c>
      <c r="X13" s="11">
        <v>147506</v>
      </c>
      <c r="Y13" s="74">
        <v>202046</v>
      </c>
      <c r="Z13" s="10">
        <v>16700</v>
      </c>
      <c r="AA13" s="165">
        <v>15500</v>
      </c>
      <c r="AB13" s="165">
        <v>16700</v>
      </c>
      <c r="AC13" s="10">
        <v>19300</v>
      </c>
      <c r="AD13" s="108">
        <v>21400</v>
      </c>
      <c r="AE13" s="101">
        <v>21400</v>
      </c>
      <c r="AF13" s="10">
        <v>24000</v>
      </c>
      <c r="AG13" s="11">
        <v>27600</v>
      </c>
      <c r="AH13" s="11">
        <v>32000</v>
      </c>
      <c r="AI13" s="17">
        <v>37000</v>
      </c>
      <c r="AJ13" s="17">
        <v>45000</v>
      </c>
      <c r="AK13" s="31">
        <v>54899.98</v>
      </c>
      <c r="AL13" s="17" t="s">
        <v>4</v>
      </c>
      <c r="AM13" s="17" t="s">
        <v>4</v>
      </c>
      <c r="AN13" s="17" t="s">
        <v>4</v>
      </c>
      <c r="AO13" s="17"/>
      <c r="AP13" s="142"/>
      <c r="AQ13" s="254" t="s">
        <v>2</v>
      </c>
      <c r="AR13" s="142"/>
      <c r="AS13" s="260"/>
      <c r="AT13" s="142"/>
      <c r="AU13" s="142"/>
      <c r="AV13" s="234" t="s">
        <v>2</v>
      </c>
      <c r="AW13" s="153">
        <f t="shared" si="0"/>
        <v>0</v>
      </c>
      <c r="AX13" s="228" t="s">
        <v>315</v>
      </c>
      <c r="AY13" s="229">
        <v>41410</v>
      </c>
      <c r="AZ13" s="228" t="s">
        <v>316</v>
      </c>
      <c r="BA13" s="229">
        <v>41774</v>
      </c>
      <c r="BB13" s="6" t="s">
        <v>3</v>
      </c>
      <c r="BC13" s="85"/>
    </row>
    <row r="14" spans="1:56" s="19" customFormat="1" ht="25.5" x14ac:dyDescent="0.2">
      <c r="A14" s="5">
        <v>9</v>
      </c>
      <c r="B14" s="15" t="s">
        <v>317</v>
      </c>
      <c r="C14" s="30" t="s">
        <v>72</v>
      </c>
      <c r="D14" s="25" t="s">
        <v>71</v>
      </c>
      <c r="E14" s="25">
        <v>2011</v>
      </c>
      <c r="F14" s="30" t="s">
        <v>70</v>
      </c>
      <c r="G14" s="5" t="s">
        <v>69</v>
      </c>
      <c r="H14" s="15" t="s">
        <v>68</v>
      </c>
      <c r="I14" s="30" t="s">
        <v>341</v>
      </c>
      <c r="J14" s="82">
        <v>1954</v>
      </c>
      <c r="K14" s="5" t="s">
        <v>67</v>
      </c>
      <c r="L14" s="23" t="s">
        <v>4</v>
      </c>
      <c r="M14" s="23" t="s">
        <v>240</v>
      </c>
      <c r="N14" s="29" t="s">
        <v>20</v>
      </c>
      <c r="O14" s="15" t="s">
        <v>4</v>
      </c>
      <c r="P14" s="15" t="s">
        <v>4</v>
      </c>
      <c r="Q14" s="15" t="s">
        <v>4</v>
      </c>
      <c r="R14" s="17" t="s">
        <v>4</v>
      </c>
      <c r="S14" s="17">
        <v>11917</v>
      </c>
      <c r="T14" s="17">
        <v>39872</v>
      </c>
      <c r="U14" s="11">
        <v>59986</v>
      </c>
      <c r="V14" s="11">
        <v>87692</v>
      </c>
      <c r="W14" s="11">
        <v>118430</v>
      </c>
      <c r="X14" s="11">
        <v>142959</v>
      </c>
      <c r="Y14" s="74">
        <v>187848</v>
      </c>
      <c r="Z14" s="10">
        <v>17200</v>
      </c>
      <c r="AA14" s="165">
        <v>16100</v>
      </c>
      <c r="AB14" s="165">
        <v>17200</v>
      </c>
      <c r="AC14" s="10">
        <v>19300</v>
      </c>
      <c r="AD14" s="108">
        <v>21400</v>
      </c>
      <c r="AE14" s="101">
        <v>21400</v>
      </c>
      <c r="AF14" s="10">
        <v>24000</v>
      </c>
      <c r="AG14" s="11">
        <v>27600</v>
      </c>
      <c r="AH14" s="11">
        <v>32000</v>
      </c>
      <c r="AI14" s="17">
        <v>37000</v>
      </c>
      <c r="AJ14" s="17">
        <v>45000</v>
      </c>
      <c r="AK14" s="31">
        <v>54899.98</v>
      </c>
      <c r="AL14" s="17" t="s">
        <v>4</v>
      </c>
      <c r="AM14" s="17" t="s">
        <v>4</v>
      </c>
      <c r="AN14" s="17" t="s">
        <v>4</v>
      </c>
      <c r="AO14" s="17"/>
      <c r="AP14" s="142"/>
      <c r="AQ14" s="254" t="s">
        <v>2</v>
      </c>
      <c r="AR14" s="142"/>
      <c r="AS14" s="260"/>
      <c r="AT14" s="142"/>
      <c r="AU14" s="142"/>
      <c r="AV14" s="234" t="s">
        <v>2</v>
      </c>
      <c r="AW14" s="153">
        <f t="shared" si="0"/>
        <v>0</v>
      </c>
      <c r="AX14" s="228" t="s">
        <v>315</v>
      </c>
      <c r="AY14" s="229">
        <v>41410</v>
      </c>
      <c r="AZ14" s="228" t="s">
        <v>316</v>
      </c>
      <c r="BA14" s="229">
        <v>41774</v>
      </c>
      <c r="BB14" s="6" t="s">
        <v>3</v>
      </c>
      <c r="BC14" s="85"/>
      <c r="BD14" s="22"/>
    </row>
    <row r="15" spans="1:56" s="19" customFormat="1" ht="38.25" x14ac:dyDescent="0.2">
      <c r="A15" s="5">
        <v>10</v>
      </c>
      <c r="B15" s="15" t="s">
        <v>321</v>
      </c>
      <c r="C15" s="15" t="s">
        <v>66</v>
      </c>
      <c r="D15" s="15" t="s">
        <v>43</v>
      </c>
      <c r="E15" s="15">
        <v>2010</v>
      </c>
      <c r="F15" s="15" t="s">
        <v>65</v>
      </c>
      <c r="G15" s="5" t="s">
        <v>64</v>
      </c>
      <c r="H15" s="15" t="s">
        <v>40</v>
      </c>
      <c r="I15" s="15" t="s">
        <v>63</v>
      </c>
      <c r="J15" s="17">
        <v>2960</v>
      </c>
      <c r="K15" s="15" t="s">
        <v>62</v>
      </c>
      <c r="L15" s="23" t="s">
        <v>4</v>
      </c>
      <c r="M15" s="23" t="s">
        <v>240</v>
      </c>
      <c r="N15" s="15" t="s">
        <v>37</v>
      </c>
      <c r="O15" s="17" t="s">
        <v>4</v>
      </c>
      <c r="P15" s="17" t="s">
        <v>4</v>
      </c>
      <c r="Q15" s="15">
        <v>1968</v>
      </c>
      <c r="R15" s="17">
        <v>5474</v>
      </c>
      <c r="S15" s="17">
        <v>26921</v>
      </c>
      <c r="T15" s="17">
        <v>48636</v>
      </c>
      <c r="U15" s="11">
        <v>66767</v>
      </c>
      <c r="V15" s="11">
        <v>90905</v>
      </c>
      <c r="W15" s="11">
        <v>116506</v>
      </c>
      <c r="X15" s="11">
        <v>130034</v>
      </c>
      <c r="Y15" s="74">
        <v>184835</v>
      </c>
      <c r="Z15" s="10">
        <v>26100</v>
      </c>
      <c r="AA15" s="165">
        <v>24000</v>
      </c>
      <c r="AB15" s="165">
        <v>26100</v>
      </c>
      <c r="AC15" s="10">
        <v>29700</v>
      </c>
      <c r="AD15" s="108">
        <v>33000</v>
      </c>
      <c r="AE15" s="101">
        <v>33000</v>
      </c>
      <c r="AF15" s="10">
        <v>35000</v>
      </c>
      <c r="AG15" s="11">
        <v>37300</v>
      </c>
      <c r="AH15" s="11">
        <v>42500</v>
      </c>
      <c r="AI15" s="17">
        <v>49500</v>
      </c>
      <c r="AJ15" s="17">
        <v>63000</v>
      </c>
      <c r="AK15" s="17">
        <v>80000</v>
      </c>
      <c r="AL15" s="17">
        <v>105950</v>
      </c>
      <c r="AM15" s="17" t="s">
        <v>4</v>
      </c>
      <c r="AN15" s="17" t="s">
        <v>4</v>
      </c>
      <c r="AO15" s="17"/>
      <c r="AP15" s="142"/>
      <c r="AQ15" s="254" t="s">
        <v>2</v>
      </c>
      <c r="AR15" s="142"/>
      <c r="AS15" s="260"/>
      <c r="AT15" s="142"/>
      <c r="AU15" s="142"/>
      <c r="AV15" s="234" t="s">
        <v>2</v>
      </c>
      <c r="AW15" s="153">
        <f t="shared" si="0"/>
        <v>0</v>
      </c>
      <c r="AX15" s="228" t="s">
        <v>315</v>
      </c>
      <c r="AY15" s="229">
        <v>41436</v>
      </c>
      <c r="AZ15" s="228" t="s">
        <v>316</v>
      </c>
      <c r="BA15" s="229">
        <v>41800</v>
      </c>
      <c r="BB15" s="6" t="s">
        <v>3</v>
      </c>
      <c r="BC15" s="86"/>
    </row>
    <row r="16" spans="1:56" s="19" customFormat="1" ht="25.5" x14ac:dyDescent="0.2">
      <c r="A16" s="5">
        <v>11</v>
      </c>
      <c r="B16" s="15" t="s">
        <v>59</v>
      </c>
      <c r="C16" s="15" t="s">
        <v>61</v>
      </c>
      <c r="D16" s="15" t="s">
        <v>10</v>
      </c>
      <c r="E16" s="15">
        <v>2007</v>
      </c>
      <c r="F16" s="15" t="s">
        <v>57</v>
      </c>
      <c r="G16" s="15" t="s">
        <v>16</v>
      </c>
      <c r="H16" s="17" t="s">
        <v>4</v>
      </c>
      <c r="I16" s="15" t="s">
        <v>360</v>
      </c>
      <c r="J16" s="17">
        <v>600</v>
      </c>
      <c r="K16" s="15" t="s">
        <v>60</v>
      </c>
      <c r="L16" s="87" t="s">
        <v>4</v>
      </c>
      <c r="M16" s="87" t="s">
        <v>4</v>
      </c>
      <c r="N16" s="15" t="s">
        <v>4</v>
      </c>
      <c r="O16" s="230"/>
      <c r="P16" s="17" t="s">
        <v>4</v>
      </c>
      <c r="Q16" s="17" t="s">
        <v>4</v>
      </c>
      <c r="R16" s="17" t="s">
        <v>4</v>
      </c>
      <c r="S16" s="17" t="s">
        <v>4</v>
      </c>
      <c r="T16" s="17" t="s">
        <v>4</v>
      </c>
      <c r="U16" s="11" t="s">
        <v>4</v>
      </c>
      <c r="V16" s="11"/>
      <c r="W16" s="11" t="s">
        <v>4</v>
      </c>
      <c r="X16" s="11" t="s">
        <v>4</v>
      </c>
      <c r="Y16" s="11" t="s">
        <v>4</v>
      </c>
      <c r="Z16" s="11" t="s">
        <v>4</v>
      </c>
      <c r="AA16" s="11" t="s">
        <v>4</v>
      </c>
      <c r="AB16" s="11" t="s">
        <v>4</v>
      </c>
      <c r="AC16" s="11" t="s">
        <v>4</v>
      </c>
      <c r="AD16" s="109" t="s">
        <v>4</v>
      </c>
      <c r="AE16" s="102" t="s">
        <v>4</v>
      </c>
      <c r="AF16" s="10" t="s">
        <v>4</v>
      </c>
      <c r="AG16" s="11" t="s">
        <v>4</v>
      </c>
      <c r="AH16" s="11" t="s">
        <v>4</v>
      </c>
      <c r="AI16" s="17" t="s">
        <v>4</v>
      </c>
      <c r="AJ16" s="17" t="s">
        <v>4</v>
      </c>
      <c r="AK16" s="17" t="s">
        <v>4</v>
      </c>
      <c r="AL16" s="17" t="s">
        <v>4</v>
      </c>
      <c r="AM16" s="17" t="s">
        <v>4</v>
      </c>
      <c r="AN16" s="17" t="s">
        <v>4</v>
      </c>
      <c r="AO16" s="17"/>
      <c r="AP16" s="142"/>
      <c r="AQ16" s="254" t="s">
        <v>2</v>
      </c>
      <c r="AR16" s="234" t="s">
        <v>2</v>
      </c>
      <c r="AS16" s="259" t="s">
        <v>2</v>
      </c>
      <c r="AT16" s="234" t="s">
        <v>2</v>
      </c>
      <c r="AU16" s="234" t="s">
        <v>2</v>
      </c>
      <c r="AV16" s="234" t="s">
        <v>2</v>
      </c>
      <c r="AW16" s="153">
        <f t="shared" si="0"/>
        <v>0</v>
      </c>
      <c r="AX16" s="228" t="s">
        <v>315</v>
      </c>
      <c r="AY16" s="229">
        <v>41440</v>
      </c>
      <c r="AZ16" s="228" t="s">
        <v>316</v>
      </c>
      <c r="BA16" s="229">
        <v>41804</v>
      </c>
      <c r="BB16" s="6" t="s">
        <v>3</v>
      </c>
      <c r="BC16" s="67"/>
    </row>
    <row r="17" spans="1:55" s="19" customFormat="1" ht="25.5" x14ac:dyDescent="0.2">
      <c r="A17" s="5">
        <v>12</v>
      </c>
      <c r="B17" s="15" t="s">
        <v>59</v>
      </c>
      <c r="C17" s="15" t="s">
        <v>58</v>
      </c>
      <c r="D17" s="15" t="s">
        <v>10</v>
      </c>
      <c r="E17" s="15">
        <v>2007</v>
      </c>
      <c r="F17" s="15" t="s">
        <v>57</v>
      </c>
      <c r="G17" s="15" t="s">
        <v>16</v>
      </c>
      <c r="H17" s="17" t="s">
        <v>4</v>
      </c>
      <c r="I17" s="15" t="s">
        <v>360</v>
      </c>
      <c r="J17" s="17">
        <v>600</v>
      </c>
      <c r="K17" s="15" t="s">
        <v>56</v>
      </c>
      <c r="L17" s="87" t="s">
        <v>4</v>
      </c>
      <c r="M17" s="87" t="s">
        <v>4</v>
      </c>
      <c r="N17" s="15" t="s">
        <v>4</v>
      </c>
      <c r="O17" s="17" t="s">
        <v>4</v>
      </c>
      <c r="P17" s="17" t="s">
        <v>4</v>
      </c>
      <c r="Q17" s="17" t="s">
        <v>4</v>
      </c>
      <c r="R17" s="17" t="s">
        <v>4</v>
      </c>
      <c r="S17" s="17" t="s">
        <v>4</v>
      </c>
      <c r="T17" s="17" t="s">
        <v>4</v>
      </c>
      <c r="U17" s="11" t="s">
        <v>4</v>
      </c>
      <c r="V17" s="11"/>
      <c r="W17" s="11" t="s">
        <v>4</v>
      </c>
      <c r="X17" s="11" t="s">
        <v>4</v>
      </c>
      <c r="Y17" s="11" t="s">
        <v>4</v>
      </c>
      <c r="Z17" s="11" t="s">
        <v>4</v>
      </c>
      <c r="AA17" s="11" t="s">
        <v>4</v>
      </c>
      <c r="AB17" s="11" t="s">
        <v>4</v>
      </c>
      <c r="AC17" s="11" t="s">
        <v>4</v>
      </c>
      <c r="AD17" s="109" t="s">
        <v>4</v>
      </c>
      <c r="AE17" s="102" t="s">
        <v>4</v>
      </c>
      <c r="AF17" s="10" t="s">
        <v>4</v>
      </c>
      <c r="AG17" s="11" t="s">
        <v>4</v>
      </c>
      <c r="AH17" s="11" t="s">
        <v>4</v>
      </c>
      <c r="AI17" s="17" t="s">
        <v>4</v>
      </c>
      <c r="AJ17" s="17" t="s">
        <v>4</v>
      </c>
      <c r="AK17" s="17" t="s">
        <v>4</v>
      </c>
      <c r="AL17" s="17" t="s">
        <v>4</v>
      </c>
      <c r="AM17" s="17" t="s">
        <v>4</v>
      </c>
      <c r="AN17" s="17" t="s">
        <v>4</v>
      </c>
      <c r="AO17" s="17"/>
      <c r="AP17" s="142"/>
      <c r="AQ17" s="254" t="s">
        <v>2</v>
      </c>
      <c r="AR17" s="234" t="s">
        <v>2</v>
      </c>
      <c r="AS17" s="259" t="s">
        <v>2</v>
      </c>
      <c r="AT17" s="234" t="s">
        <v>2</v>
      </c>
      <c r="AU17" s="234" t="s">
        <v>2</v>
      </c>
      <c r="AV17" s="234" t="s">
        <v>2</v>
      </c>
      <c r="AW17" s="153">
        <f t="shared" si="0"/>
        <v>0</v>
      </c>
      <c r="AX17" s="228" t="s">
        <v>315</v>
      </c>
      <c r="AY17" s="229">
        <v>41440</v>
      </c>
      <c r="AZ17" s="228" t="s">
        <v>316</v>
      </c>
      <c r="BA17" s="229">
        <v>41804</v>
      </c>
      <c r="BB17" s="6" t="s">
        <v>3</v>
      </c>
      <c r="BC17" s="67"/>
    </row>
    <row r="18" spans="1:55" s="19" customFormat="1" ht="38.25" x14ac:dyDescent="0.2">
      <c r="A18" s="5">
        <v>13</v>
      </c>
      <c r="B18" s="15" t="s">
        <v>322</v>
      </c>
      <c r="C18" s="15" t="s">
        <v>55</v>
      </c>
      <c r="D18" s="15" t="s">
        <v>22</v>
      </c>
      <c r="E18" s="15">
        <v>2007</v>
      </c>
      <c r="F18" s="15" t="s">
        <v>54</v>
      </c>
      <c r="G18" s="5" t="s">
        <v>53</v>
      </c>
      <c r="H18" s="15" t="s">
        <v>46</v>
      </c>
      <c r="I18" s="15" t="s">
        <v>349</v>
      </c>
      <c r="J18" s="17">
        <v>1925</v>
      </c>
      <c r="K18" s="15" t="s">
        <v>52</v>
      </c>
      <c r="L18" s="23" t="s">
        <v>51</v>
      </c>
      <c r="M18" s="23" t="s">
        <v>240</v>
      </c>
      <c r="N18" s="15" t="s">
        <v>50</v>
      </c>
      <c r="O18" s="15">
        <v>13183</v>
      </c>
      <c r="P18" s="15">
        <v>39880</v>
      </c>
      <c r="Q18" s="15">
        <v>68375</v>
      </c>
      <c r="R18" s="17">
        <v>97226</v>
      </c>
      <c r="S18" s="17">
        <v>127785</v>
      </c>
      <c r="T18" s="17">
        <v>155916</v>
      </c>
      <c r="U18" s="11">
        <v>181880</v>
      </c>
      <c r="V18" s="11">
        <v>212932</v>
      </c>
      <c r="W18" s="11">
        <v>246253</v>
      </c>
      <c r="X18" s="11">
        <v>269081</v>
      </c>
      <c r="Y18" s="74">
        <v>302980</v>
      </c>
      <c r="Z18" s="10">
        <v>10300</v>
      </c>
      <c r="AA18" s="165">
        <v>9400</v>
      </c>
      <c r="AB18" s="165">
        <v>10300</v>
      </c>
      <c r="AC18" s="10">
        <v>11250</v>
      </c>
      <c r="AD18" s="108">
        <v>12500</v>
      </c>
      <c r="AE18" s="101">
        <v>12500</v>
      </c>
      <c r="AF18" s="10">
        <v>14500</v>
      </c>
      <c r="AG18" s="11">
        <v>16000</v>
      </c>
      <c r="AH18" s="11">
        <v>18000</v>
      </c>
      <c r="AI18" s="17">
        <v>22000</v>
      </c>
      <c r="AJ18" s="17">
        <v>27000</v>
      </c>
      <c r="AK18" s="17">
        <v>32000</v>
      </c>
      <c r="AL18" s="17">
        <v>39000</v>
      </c>
      <c r="AM18" s="17">
        <v>44000</v>
      </c>
      <c r="AN18" s="17">
        <v>60000</v>
      </c>
      <c r="AO18" s="17"/>
      <c r="AP18" s="142"/>
      <c r="AQ18" s="254" t="s">
        <v>2</v>
      </c>
      <c r="AR18" s="142"/>
      <c r="AS18" s="260"/>
      <c r="AT18" s="142"/>
      <c r="AU18" s="142"/>
      <c r="AV18" s="234" t="s">
        <v>2</v>
      </c>
      <c r="AW18" s="153">
        <f t="shared" si="0"/>
        <v>0</v>
      </c>
      <c r="AX18" s="228" t="s">
        <v>315</v>
      </c>
      <c r="AY18" s="229">
        <v>41471</v>
      </c>
      <c r="AZ18" s="228" t="s">
        <v>316</v>
      </c>
      <c r="BA18" s="229">
        <v>41835</v>
      </c>
      <c r="BB18" s="6" t="s">
        <v>3</v>
      </c>
      <c r="BC18" s="34"/>
    </row>
    <row r="19" spans="1:55" s="19" customFormat="1" ht="25.5" x14ac:dyDescent="0.2">
      <c r="A19" s="5">
        <v>14</v>
      </c>
      <c r="B19" s="5" t="s">
        <v>322</v>
      </c>
      <c r="C19" s="25" t="s">
        <v>49</v>
      </c>
      <c r="D19" s="25" t="s">
        <v>22</v>
      </c>
      <c r="E19" s="25">
        <v>2007</v>
      </c>
      <c r="F19" s="25" t="s">
        <v>48</v>
      </c>
      <c r="G19" s="25" t="s">
        <v>47</v>
      </c>
      <c r="H19" s="5" t="s">
        <v>46</v>
      </c>
      <c r="I19" s="25" t="s">
        <v>349</v>
      </c>
      <c r="J19" s="27">
        <v>1925</v>
      </c>
      <c r="K19" s="25" t="s">
        <v>45</v>
      </c>
      <c r="L19" s="25" t="s">
        <v>4</v>
      </c>
      <c r="M19" s="23" t="s">
        <v>240</v>
      </c>
      <c r="N19" s="25" t="s">
        <v>20</v>
      </c>
      <c r="O19" s="27">
        <v>7484</v>
      </c>
      <c r="P19" s="27">
        <v>27040</v>
      </c>
      <c r="Q19" s="27">
        <v>43000</v>
      </c>
      <c r="R19" s="11">
        <v>66300</v>
      </c>
      <c r="S19" s="11">
        <v>94469</v>
      </c>
      <c r="T19" s="11">
        <v>117600</v>
      </c>
      <c r="U19" s="11">
        <v>145000</v>
      </c>
      <c r="V19" s="11">
        <v>179056</v>
      </c>
      <c r="W19" s="11">
        <v>209180</v>
      </c>
      <c r="X19" s="11">
        <v>230594</v>
      </c>
      <c r="Y19" s="74">
        <v>259884</v>
      </c>
      <c r="Z19" s="10">
        <v>11500</v>
      </c>
      <c r="AA19" s="165">
        <v>10600</v>
      </c>
      <c r="AB19" s="165">
        <v>11500</v>
      </c>
      <c r="AC19" s="10">
        <v>12400</v>
      </c>
      <c r="AD19" s="108">
        <v>13800</v>
      </c>
      <c r="AE19" s="101">
        <v>13800</v>
      </c>
      <c r="AF19" s="10">
        <v>16800</v>
      </c>
      <c r="AG19" s="11">
        <v>18500</v>
      </c>
      <c r="AH19" s="11">
        <v>20500</v>
      </c>
      <c r="AI19" s="11">
        <v>23000</v>
      </c>
      <c r="AJ19" s="11">
        <v>28500</v>
      </c>
      <c r="AK19" s="26">
        <v>35000</v>
      </c>
      <c r="AL19" s="26">
        <v>41000</v>
      </c>
      <c r="AM19" s="26">
        <v>44600</v>
      </c>
      <c r="AN19" s="26">
        <v>60000</v>
      </c>
      <c r="AO19" s="26"/>
      <c r="AP19" s="142"/>
      <c r="AQ19" s="254" t="s">
        <v>2</v>
      </c>
      <c r="AR19" s="142"/>
      <c r="AS19" s="260"/>
      <c r="AT19" s="142"/>
      <c r="AU19" s="142"/>
      <c r="AV19" s="142"/>
      <c r="AW19" s="153">
        <f t="shared" si="0"/>
        <v>0</v>
      </c>
      <c r="AX19" s="228" t="s">
        <v>315</v>
      </c>
      <c r="AY19" s="229">
        <v>41471</v>
      </c>
      <c r="AZ19" s="228" t="s">
        <v>316</v>
      </c>
      <c r="BA19" s="229">
        <v>41835</v>
      </c>
      <c r="BB19" s="6" t="s">
        <v>3</v>
      </c>
      <c r="BC19" s="116" t="s">
        <v>238</v>
      </c>
    </row>
    <row r="20" spans="1:55" s="19" customFormat="1" ht="38.25" x14ac:dyDescent="0.2">
      <c r="A20" s="5">
        <v>15</v>
      </c>
      <c r="B20" s="15" t="s">
        <v>321</v>
      </c>
      <c r="C20" s="15" t="s">
        <v>44</v>
      </c>
      <c r="D20" s="15" t="s">
        <v>43</v>
      </c>
      <c r="E20" s="15">
        <v>2009</v>
      </c>
      <c r="F20" s="15" t="s">
        <v>42</v>
      </c>
      <c r="G20" s="5" t="s">
        <v>41</v>
      </c>
      <c r="H20" s="15" t="s">
        <v>40</v>
      </c>
      <c r="I20" s="15" t="s">
        <v>39</v>
      </c>
      <c r="J20" s="17">
        <v>2960</v>
      </c>
      <c r="K20" s="15" t="s">
        <v>38</v>
      </c>
      <c r="L20" s="23" t="s">
        <v>4</v>
      </c>
      <c r="M20" s="23" t="s">
        <v>240</v>
      </c>
      <c r="N20" s="15" t="s">
        <v>37</v>
      </c>
      <c r="O20" s="15" t="s">
        <v>4</v>
      </c>
      <c r="P20" s="15" t="s">
        <v>4</v>
      </c>
      <c r="Q20" s="15">
        <v>4134</v>
      </c>
      <c r="R20" s="17">
        <v>25559</v>
      </c>
      <c r="S20" s="17">
        <v>47293</v>
      </c>
      <c r="T20" s="17">
        <v>70738</v>
      </c>
      <c r="U20" s="11">
        <v>88801</v>
      </c>
      <c r="V20" s="11">
        <v>109224</v>
      </c>
      <c r="W20" s="11">
        <v>131316</v>
      </c>
      <c r="X20" s="11">
        <v>151362</v>
      </c>
      <c r="Y20" s="74">
        <v>181945</v>
      </c>
      <c r="Z20" s="10">
        <v>23500</v>
      </c>
      <c r="AA20" s="165">
        <v>21400</v>
      </c>
      <c r="AB20" s="165">
        <v>23500</v>
      </c>
      <c r="AC20" s="10">
        <v>25200</v>
      </c>
      <c r="AD20" s="108">
        <v>28000</v>
      </c>
      <c r="AE20" s="101">
        <v>28000</v>
      </c>
      <c r="AF20" s="10">
        <v>29900</v>
      </c>
      <c r="AG20" s="11">
        <v>32200</v>
      </c>
      <c r="AH20" s="11">
        <v>36500</v>
      </c>
      <c r="AI20" s="17">
        <v>41000</v>
      </c>
      <c r="AJ20" s="17">
        <v>48000</v>
      </c>
      <c r="AK20" s="17">
        <v>63000</v>
      </c>
      <c r="AL20" s="17">
        <v>77000</v>
      </c>
      <c r="AM20" s="17">
        <v>100333</v>
      </c>
      <c r="AN20" s="17" t="s">
        <v>4</v>
      </c>
      <c r="AO20" s="17"/>
      <c r="AP20" s="142"/>
      <c r="AQ20" s="254" t="s">
        <v>2</v>
      </c>
      <c r="AR20" s="142"/>
      <c r="AS20" s="260"/>
      <c r="AT20" s="142"/>
      <c r="AU20" s="142"/>
      <c r="AV20" s="234" t="s">
        <v>2</v>
      </c>
      <c r="AW20" s="153">
        <f t="shared" si="0"/>
        <v>0</v>
      </c>
      <c r="AX20" s="228" t="s">
        <v>315</v>
      </c>
      <c r="AY20" s="229">
        <v>41478</v>
      </c>
      <c r="AZ20" s="228" t="s">
        <v>316</v>
      </c>
      <c r="BA20" s="229">
        <v>41842</v>
      </c>
      <c r="BB20" s="6" t="s">
        <v>3</v>
      </c>
      <c r="BC20" s="64"/>
    </row>
    <row r="21" spans="1:55" s="19" customFormat="1" ht="25.5" x14ac:dyDescent="0.2">
      <c r="A21" s="5">
        <v>16</v>
      </c>
      <c r="B21" s="15" t="s">
        <v>36</v>
      </c>
      <c r="C21" s="15" t="s">
        <v>35</v>
      </c>
      <c r="D21" s="15" t="s">
        <v>10</v>
      </c>
      <c r="E21" s="15">
        <v>2010</v>
      </c>
      <c r="F21" s="15" t="s">
        <v>34</v>
      </c>
      <c r="G21" s="5" t="s">
        <v>4</v>
      </c>
      <c r="H21" s="15" t="s">
        <v>4</v>
      </c>
      <c r="I21" s="15" t="s">
        <v>359</v>
      </c>
      <c r="J21" s="17">
        <v>600</v>
      </c>
      <c r="K21" s="15" t="s">
        <v>33</v>
      </c>
      <c r="L21" s="23" t="s">
        <v>4</v>
      </c>
      <c r="M21" s="23" t="s">
        <v>4</v>
      </c>
      <c r="N21" s="15" t="s">
        <v>4</v>
      </c>
      <c r="O21" s="15" t="s">
        <v>4</v>
      </c>
      <c r="P21" s="15" t="s">
        <v>4</v>
      </c>
      <c r="Q21" s="15" t="s">
        <v>4</v>
      </c>
      <c r="R21" s="17" t="s">
        <v>4</v>
      </c>
      <c r="S21" s="17" t="s">
        <v>4</v>
      </c>
      <c r="T21" s="17" t="s">
        <v>4</v>
      </c>
      <c r="U21" s="11" t="s">
        <v>4</v>
      </c>
      <c r="V21" s="11"/>
      <c r="W21" s="11" t="s">
        <v>4</v>
      </c>
      <c r="X21" s="10" t="s">
        <v>4</v>
      </c>
      <c r="Y21" s="10" t="s">
        <v>4</v>
      </c>
      <c r="Z21" s="10" t="s">
        <v>4</v>
      </c>
      <c r="AA21" s="10" t="s">
        <v>4</v>
      </c>
      <c r="AB21" s="10" t="s">
        <v>4</v>
      </c>
      <c r="AC21" s="10"/>
      <c r="AD21" s="108" t="s">
        <v>4</v>
      </c>
      <c r="AE21" s="101" t="s">
        <v>4</v>
      </c>
      <c r="AF21" s="10" t="s">
        <v>4</v>
      </c>
      <c r="AG21" s="11" t="s">
        <v>4</v>
      </c>
      <c r="AH21" s="11" t="s">
        <v>4</v>
      </c>
      <c r="AI21" s="17" t="s">
        <v>4</v>
      </c>
      <c r="AJ21" s="17" t="s">
        <v>4</v>
      </c>
      <c r="AK21" s="17" t="s">
        <v>4</v>
      </c>
      <c r="AL21" s="17" t="s">
        <v>4</v>
      </c>
      <c r="AM21" s="17" t="s">
        <v>4</v>
      </c>
      <c r="AN21" s="17" t="s">
        <v>4</v>
      </c>
      <c r="AO21" s="17"/>
      <c r="AP21" s="142"/>
      <c r="AQ21" s="254" t="s">
        <v>2</v>
      </c>
      <c r="AR21" s="234" t="s">
        <v>2</v>
      </c>
      <c r="AS21" s="259" t="s">
        <v>2</v>
      </c>
      <c r="AT21" s="234" t="s">
        <v>2</v>
      </c>
      <c r="AU21" s="234" t="s">
        <v>2</v>
      </c>
      <c r="AV21" s="234" t="s">
        <v>2</v>
      </c>
      <c r="AW21" s="153">
        <f t="shared" si="0"/>
        <v>0</v>
      </c>
      <c r="AX21" s="228" t="s">
        <v>315</v>
      </c>
      <c r="AY21" s="229">
        <v>41478</v>
      </c>
      <c r="AZ21" s="228" t="s">
        <v>316</v>
      </c>
      <c r="BA21" s="229">
        <v>41842</v>
      </c>
      <c r="BB21" s="6" t="s">
        <v>3</v>
      </c>
      <c r="BC21" s="86"/>
    </row>
    <row r="22" spans="1:55" s="19" customFormat="1" ht="25.5" x14ac:dyDescent="0.2">
      <c r="A22" s="5">
        <v>17</v>
      </c>
      <c r="B22" s="5" t="s">
        <v>323</v>
      </c>
      <c r="C22" s="5" t="s">
        <v>32</v>
      </c>
      <c r="D22" s="15" t="s">
        <v>22</v>
      </c>
      <c r="E22" s="15">
        <v>2016</v>
      </c>
      <c r="F22" s="15" t="s">
        <v>31</v>
      </c>
      <c r="G22" s="5"/>
      <c r="H22" s="15" t="s">
        <v>21</v>
      </c>
      <c r="I22" s="25" t="s">
        <v>349</v>
      </c>
      <c r="J22" s="17">
        <v>2000</v>
      </c>
      <c r="K22" s="15" t="s">
        <v>30</v>
      </c>
      <c r="L22" s="23"/>
      <c r="M22" s="23" t="s">
        <v>240</v>
      </c>
      <c r="N22" s="15" t="s">
        <v>20</v>
      </c>
      <c r="O22" s="15"/>
      <c r="P22" s="15"/>
      <c r="Q22" s="15"/>
      <c r="R22" s="17"/>
      <c r="S22" s="17"/>
      <c r="T22" s="17"/>
      <c r="U22" s="11"/>
      <c r="V22" s="11"/>
      <c r="W22" s="11"/>
      <c r="X22" s="11">
        <v>4657</v>
      </c>
      <c r="Y22" s="74">
        <v>32675</v>
      </c>
      <c r="Z22" s="10">
        <v>34500</v>
      </c>
      <c r="AA22" s="165">
        <v>31200</v>
      </c>
      <c r="AB22" s="165">
        <v>34500</v>
      </c>
      <c r="AC22" s="10">
        <v>45800</v>
      </c>
      <c r="AD22" s="108">
        <v>54100</v>
      </c>
      <c r="AE22" s="101">
        <v>54100</v>
      </c>
      <c r="AF22" s="10">
        <v>67650</v>
      </c>
      <c r="AG22" s="11"/>
      <c r="AH22" s="11"/>
      <c r="AI22" s="17"/>
      <c r="AJ22" s="17"/>
      <c r="AK22" s="17"/>
      <c r="AL22" s="17"/>
      <c r="AM22" s="17"/>
      <c r="AN22" s="17"/>
      <c r="AO22" s="17">
        <v>67650</v>
      </c>
      <c r="AP22" s="142"/>
      <c r="AQ22" s="254" t="s">
        <v>2</v>
      </c>
      <c r="AR22" s="142"/>
      <c r="AS22" s="260"/>
      <c r="AT22" s="142"/>
      <c r="AU22" s="142"/>
      <c r="AV22" s="142"/>
      <c r="AW22" s="153">
        <f t="shared" si="0"/>
        <v>0</v>
      </c>
      <c r="AX22" s="228" t="s">
        <v>315</v>
      </c>
      <c r="AY22" s="229">
        <v>42580</v>
      </c>
      <c r="AZ22" s="228" t="s">
        <v>316</v>
      </c>
      <c r="BA22" s="229">
        <v>42944</v>
      </c>
      <c r="BB22" s="6" t="s">
        <v>3</v>
      </c>
      <c r="BC22" s="231"/>
    </row>
    <row r="23" spans="1:55" s="19" customFormat="1" ht="36.75" customHeight="1" x14ac:dyDescent="0.2">
      <c r="A23" s="5">
        <v>18</v>
      </c>
      <c r="B23" s="5" t="s">
        <v>376</v>
      </c>
      <c r="C23" s="5" t="s">
        <v>377</v>
      </c>
      <c r="D23" s="15" t="s">
        <v>149</v>
      </c>
      <c r="E23" s="15">
        <v>2018</v>
      </c>
      <c r="F23" s="15" t="s">
        <v>378</v>
      </c>
      <c r="G23" s="5"/>
      <c r="H23" s="15" t="s">
        <v>4</v>
      </c>
      <c r="I23" s="25">
        <v>473</v>
      </c>
      <c r="J23" s="17">
        <v>750</v>
      </c>
      <c r="K23" s="15" t="s">
        <v>379</v>
      </c>
      <c r="L23" s="23"/>
      <c r="M23" s="23"/>
      <c r="N23" s="23"/>
      <c r="O23" s="15"/>
      <c r="P23" s="15"/>
      <c r="Q23" s="15"/>
      <c r="R23" s="17"/>
      <c r="S23" s="17"/>
      <c r="T23" s="17"/>
      <c r="U23" s="11"/>
      <c r="V23" s="11"/>
      <c r="W23" s="11"/>
      <c r="X23" s="11" t="s">
        <v>4</v>
      </c>
      <c r="Y23" s="74" t="s">
        <v>4</v>
      </c>
      <c r="Z23" s="10">
        <v>6600</v>
      </c>
      <c r="AA23" s="165">
        <v>5460</v>
      </c>
      <c r="AB23" s="165">
        <v>6600</v>
      </c>
      <c r="AC23" s="10">
        <v>8270</v>
      </c>
      <c r="AD23" s="108"/>
      <c r="AE23" s="101"/>
      <c r="AF23" s="10"/>
      <c r="AG23" s="11"/>
      <c r="AH23" s="11"/>
      <c r="AI23" s="17"/>
      <c r="AJ23" s="17"/>
      <c r="AK23" s="17"/>
      <c r="AL23" s="17"/>
      <c r="AM23" s="17"/>
      <c r="AN23" s="17"/>
      <c r="AO23" s="17">
        <v>8270</v>
      </c>
      <c r="AP23" s="142"/>
      <c r="AQ23" s="254" t="s">
        <v>2</v>
      </c>
      <c r="AR23" s="142"/>
      <c r="AS23" s="260"/>
      <c r="AT23" s="234" t="s">
        <v>2</v>
      </c>
      <c r="AU23" s="234" t="s">
        <v>2</v>
      </c>
      <c r="AV23" s="234" t="s">
        <v>2</v>
      </c>
      <c r="AW23" s="153">
        <f t="shared" si="0"/>
        <v>0</v>
      </c>
      <c r="AX23" s="228" t="s">
        <v>315</v>
      </c>
      <c r="AY23" s="229">
        <v>43714</v>
      </c>
      <c r="AZ23" s="228" t="s">
        <v>316</v>
      </c>
      <c r="BA23" s="229">
        <v>44079</v>
      </c>
      <c r="BB23" s="6" t="s">
        <v>3</v>
      </c>
      <c r="BC23" s="116" t="s">
        <v>238</v>
      </c>
    </row>
    <row r="24" spans="1:55" s="19" customFormat="1" ht="54" x14ac:dyDescent="0.2">
      <c r="A24" s="5">
        <v>19</v>
      </c>
      <c r="B24" s="5" t="s">
        <v>324</v>
      </c>
      <c r="C24" s="5" t="s">
        <v>297</v>
      </c>
      <c r="D24" s="5" t="s">
        <v>154</v>
      </c>
      <c r="E24" s="15">
        <v>2017</v>
      </c>
      <c r="F24" s="15" t="s">
        <v>296</v>
      </c>
      <c r="G24" s="5"/>
      <c r="H24" s="15" t="s">
        <v>298</v>
      </c>
      <c r="I24" s="15" t="s">
        <v>352</v>
      </c>
      <c r="J24" s="17">
        <v>6200</v>
      </c>
      <c r="K24" s="15" t="s">
        <v>299</v>
      </c>
      <c r="L24" s="23"/>
      <c r="M24" s="23" t="s">
        <v>240</v>
      </c>
      <c r="N24" s="15" t="s">
        <v>202</v>
      </c>
      <c r="O24" s="15"/>
      <c r="P24" s="15"/>
      <c r="Q24" s="15"/>
      <c r="R24" s="17"/>
      <c r="S24" s="17"/>
      <c r="T24" s="17"/>
      <c r="U24" s="11"/>
      <c r="V24" s="11"/>
      <c r="W24" s="11"/>
      <c r="X24" s="11"/>
      <c r="Y24" s="74">
        <v>212</v>
      </c>
      <c r="Z24" s="10">
        <v>197600</v>
      </c>
      <c r="AA24" s="165">
        <v>177400</v>
      </c>
      <c r="AB24" s="165">
        <v>197600</v>
      </c>
      <c r="AC24" s="10">
        <v>223300</v>
      </c>
      <c r="AD24" s="108">
        <v>261498</v>
      </c>
      <c r="AE24" s="101">
        <v>261498</v>
      </c>
      <c r="AF24" s="10"/>
      <c r="AG24" s="11"/>
      <c r="AH24" s="11"/>
      <c r="AI24" s="17"/>
      <c r="AJ24" s="17"/>
      <c r="AK24" s="17"/>
      <c r="AL24" s="17"/>
      <c r="AM24" s="17"/>
      <c r="AN24" s="17"/>
      <c r="AO24" s="17">
        <f>199260 + 45264 +16974</f>
        <v>261498</v>
      </c>
      <c r="AP24" s="142"/>
      <c r="AQ24" s="254" t="s">
        <v>2</v>
      </c>
      <c r="AR24" s="142"/>
      <c r="AS24" s="260"/>
      <c r="AT24" s="142"/>
      <c r="AU24" s="234" t="s">
        <v>2</v>
      </c>
      <c r="AV24" s="234" t="s">
        <v>2</v>
      </c>
      <c r="AW24" s="153">
        <f t="shared" si="0"/>
        <v>0</v>
      </c>
      <c r="AX24" s="228" t="s">
        <v>315</v>
      </c>
      <c r="AY24" s="229">
        <v>43011</v>
      </c>
      <c r="AZ24" s="228" t="s">
        <v>316</v>
      </c>
      <c r="BA24" s="229">
        <v>43010</v>
      </c>
      <c r="BB24" s="6" t="s">
        <v>3</v>
      </c>
      <c r="BC24" s="34" t="s">
        <v>306</v>
      </c>
    </row>
    <row r="25" spans="1:55" s="19" customFormat="1" ht="25.5" x14ac:dyDescent="0.2">
      <c r="A25" s="5">
        <v>20</v>
      </c>
      <c r="B25" s="5" t="s">
        <v>29</v>
      </c>
      <c r="C25" s="5" t="s">
        <v>28</v>
      </c>
      <c r="D25" s="5" t="s">
        <v>22</v>
      </c>
      <c r="E25" s="5">
        <v>2000</v>
      </c>
      <c r="F25" s="5" t="s">
        <v>27</v>
      </c>
      <c r="G25" s="5" t="s">
        <v>26</v>
      </c>
      <c r="H25" s="5" t="s">
        <v>25</v>
      </c>
      <c r="I25" s="25" t="s">
        <v>349</v>
      </c>
      <c r="J25" s="17">
        <v>1595</v>
      </c>
      <c r="K25" s="15" t="s">
        <v>24</v>
      </c>
      <c r="L25" s="15" t="s">
        <v>23</v>
      </c>
      <c r="M25" s="23" t="s">
        <v>240</v>
      </c>
      <c r="N25" s="15" t="s">
        <v>20</v>
      </c>
      <c r="O25" s="17">
        <v>148034</v>
      </c>
      <c r="P25" s="21">
        <v>175026</v>
      </c>
      <c r="Q25" s="21">
        <v>201644</v>
      </c>
      <c r="R25" s="21">
        <v>226920</v>
      </c>
      <c r="S25" s="21">
        <v>253705</v>
      </c>
      <c r="T25" s="21">
        <v>267162</v>
      </c>
      <c r="U25" s="21">
        <v>277256</v>
      </c>
      <c r="V25" s="21">
        <v>292213</v>
      </c>
      <c r="W25" s="17">
        <v>309024</v>
      </c>
      <c r="X25" s="17">
        <v>314949</v>
      </c>
      <c r="Y25" s="10" t="s">
        <v>4</v>
      </c>
      <c r="Z25" s="17" t="s">
        <v>4</v>
      </c>
      <c r="AA25" s="17" t="s">
        <v>4</v>
      </c>
      <c r="AB25" s="17" t="s">
        <v>4</v>
      </c>
      <c r="AC25" s="17" t="s">
        <v>4</v>
      </c>
      <c r="AD25" s="127" t="s">
        <v>4</v>
      </c>
      <c r="AE25" s="102" t="s">
        <v>4</v>
      </c>
      <c r="AF25" s="8">
        <v>2200</v>
      </c>
      <c r="AG25" s="17">
        <v>2500</v>
      </c>
      <c r="AH25" s="17">
        <v>3000</v>
      </c>
      <c r="AI25" s="17">
        <v>3400</v>
      </c>
      <c r="AJ25" s="17">
        <v>3800</v>
      </c>
      <c r="AK25" s="17">
        <v>5400</v>
      </c>
      <c r="AL25" s="17">
        <v>6300</v>
      </c>
      <c r="AM25" s="17">
        <v>7500</v>
      </c>
      <c r="AN25" s="17">
        <v>9500</v>
      </c>
      <c r="AO25" s="17"/>
      <c r="AP25" s="142"/>
      <c r="AQ25" s="254" t="s">
        <v>2</v>
      </c>
      <c r="AR25" s="234" t="s">
        <v>2</v>
      </c>
      <c r="AS25" s="259" t="s">
        <v>2</v>
      </c>
      <c r="AT25" s="234" t="s">
        <v>2</v>
      </c>
      <c r="AU25" s="234" t="s">
        <v>2</v>
      </c>
      <c r="AV25" s="234" t="s">
        <v>2</v>
      </c>
      <c r="AW25" s="153">
        <f t="shared" si="0"/>
        <v>0</v>
      </c>
      <c r="AX25" s="228" t="s">
        <v>315</v>
      </c>
      <c r="AY25" s="229">
        <v>41558</v>
      </c>
      <c r="AZ25" s="228" t="s">
        <v>316</v>
      </c>
      <c r="BA25" s="229">
        <v>41922</v>
      </c>
      <c r="BB25" s="6" t="s">
        <v>3</v>
      </c>
      <c r="BC25" s="63"/>
    </row>
    <row r="26" spans="1:55" ht="25.5" x14ac:dyDescent="0.2">
      <c r="A26" s="5">
        <v>21</v>
      </c>
      <c r="B26" s="15" t="s">
        <v>19</v>
      </c>
      <c r="C26" s="15" t="s">
        <v>18</v>
      </c>
      <c r="D26" s="15" t="s">
        <v>10</v>
      </c>
      <c r="E26" s="15">
        <v>2000</v>
      </c>
      <c r="F26" s="15" t="s">
        <v>17</v>
      </c>
      <c r="G26" s="15" t="s">
        <v>16</v>
      </c>
      <c r="H26" s="15" t="s">
        <v>4</v>
      </c>
      <c r="I26" s="15" t="s">
        <v>354</v>
      </c>
      <c r="J26" s="17">
        <v>750</v>
      </c>
      <c r="K26" s="15" t="s">
        <v>15</v>
      </c>
      <c r="L26" s="15" t="s">
        <v>4</v>
      </c>
      <c r="M26" s="15" t="s">
        <v>4</v>
      </c>
      <c r="N26" s="15" t="s">
        <v>4</v>
      </c>
      <c r="O26" s="15" t="s">
        <v>4</v>
      </c>
      <c r="P26" s="15" t="s">
        <v>4</v>
      </c>
      <c r="Q26" s="15" t="s">
        <v>4</v>
      </c>
      <c r="R26" s="17" t="s">
        <v>4</v>
      </c>
      <c r="S26" s="17" t="s">
        <v>4</v>
      </c>
      <c r="T26" s="17" t="s">
        <v>4</v>
      </c>
      <c r="U26" s="11" t="s">
        <v>4</v>
      </c>
      <c r="V26" s="11"/>
      <c r="W26" s="11" t="s">
        <v>4</v>
      </c>
      <c r="X26" s="10" t="s">
        <v>4</v>
      </c>
      <c r="Y26" s="10" t="s">
        <v>4</v>
      </c>
      <c r="Z26" s="17" t="s">
        <v>4</v>
      </c>
      <c r="AA26" s="17" t="s">
        <v>4</v>
      </c>
      <c r="AB26" s="17" t="s">
        <v>4</v>
      </c>
      <c r="AC26" s="10" t="s">
        <v>4</v>
      </c>
      <c r="AD26" s="108" t="s">
        <v>4</v>
      </c>
      <c r="AE26" s="101" t="s">
        <v>4</v>
      </c>
      <c r="AF26" s="10" t="s">
        <v>4</v>
      </c>
      <c r="AG26" s="11" t="s">
        <v>4</v>
      </c>
      <c r="AH26" s="11" t="s">
        <v>4</v>
      </c>
      <c r="AI26" s="17" t="s">
        <v>4</v>
      </c>
      <c r="AJ26" s="17" t="s">
        <v>4</v>
      </c>
      <c r="AK26" s="17" t="s">
        <v>4</v>
      </c>
      <c r="AL26" s="17" t="s">
        <v>4</v>
      </c>
      <c r="AM26" s="17" t="s">
        <v>4</v>
      </c>
      <c r="AN26" s="17" t="s">
        <v>4</v>
      </c>
      <c r="AO26" s="17"/>
      <c r="AP26" s="142"/>
      <c r="AQ26" s="254" t="s">
        <v>2</v>
      </c>
      <c r="AR26" s="234" t="s">
        <v>2</v>
      </c>
      <c r="AS26" s="259" t="s">
        <v>2</v>
      </c>
      <c r="AT26" s="234" t="s">
        <v>2</v>
      </c>
      <c r="AU26" s="234" t="s">
        <v>2</v>
      </c>
      <c r="AV26" s="234" t="s">
        <v>2</v>
      </c>
      <c r="AW26" s="153">
        <f t="shared" si="0"/>
        <v>0</v>
      </c>
      <c r="AX26" s="228" t="s">
        <v>315</v>
      </c>
      <c r="AY26" s="229">
        <v>41609</v>
      </c>
      <c r="AZ26" s="228" t="s">
        <v>316</v>
      </c>
      <c r="BA26" s="229">
        <v>41973</v>
      </c>
      <c r="BB26" s="6" t="s">
        <v>3</v>
      </c>
      <c r="BC26" s="67"/>
    </row>
    <row r="27" spans="1:55" s="19" customFormat="1" ht="25.5" x14ac:dyDescent="0.2">
      <c r="A27" s="5">
        <v>22</v>
      </c>
      <c r="B27" s="5" t="s">
        <v>323</v>
      </c>
      <c r="C27" s="5" t="s">
        <v>279</v>
      </c>
      <c r="D27" s="5" t="s">
        <v>22</v>
      </c>
      <c r="E27" s="5">
        <v>2016</v>
      </c>
      <c r="F27" s="5" t="s">
        <v>280</v>
      </c>
      <c r="G27" s="5"/>
      <c r="H27" s="15" t="s">
        <v>21</v>
      </c>
      <c r="I27" s="25" t="s">
        <v>349</v>
      </c>
      <c r="J27" s="17">
        <v>2000</v>
      </c>
      <c r="K27" s="15"/>
      <c r="L27" s="15"/>
      <c r="M27" s="23" t="s">
        <v>240</v>
      </c>
      <c r="N27" s="15" t="s">
        <v>20</v>
      </c>
      <c r="O27" s="17"/>
      <c r="P27" s="17"/>
      <c r="Q27" s="17"/>
      <c r="R27" s="17"/>
      <c r="S27" s="17"/>
      <c r="T27" s="17"/>
      <c r="U27" s="11"/>
      <c r="V27" s="11"/>
      <c r="W27" s="11"/>
      <c r="X27" s="11" t="s">
        <v>4</v>
      </c>
      <c r="Y27" s="74">
        <v>26245</v>
      </c>
      <c r="Z27" s="10">
        <v>34000</v>
      </c>
      <c r="AA27" s="165">
        <v>30800</v>
      </c>
      <c r="AB27" s="165">
        <v>34000</v>
      </c>
      <c r="AC27" s="10">
        <v>45800</v>
      </c>
      <c r="AD27" s="108">
        <v>54100</v>
      </c>
      <c r="AE27" s="101">
        <v>54100</v>
      </c>
      <c r="AF27" s="10">
        <v>67650</v>
      </c>
      <c r="AG27" s="11"/>
      <c r="AH27" s="11"/>
      <c r="AI27" s="17"/>
      <c r="AJ27" s="17"/>
      <c r="AK27" s="17"/>
      <c r="AL27" s="17"/>
      <c r="AM27" s="17"/>
      <c r="AN27" s="17"/>
      <c r="AO27" s="10">
        <v>67650</v>
      </c>
      <c r="AP27" s="142"/>
      <c r="AQ27" s="254" t="s">
        <v>2</v>
      </c>
      <c r="AR27" s="142"/>
      <c r="AS27" s="260"/>
      <c r="AT27" s="142"/>
      <c r="AU27" s="142"/>
      <c r="AV27" s="147"/>
      <c r="AW27" s="153">
        <f t="shared" si="0"/>
        <v>0</v>
      </c>
      <c r="AX27" s="228" t="s">
        <v>315</v>
      </c>
      <c r="AY27" s="229">
        <v>43078</v>
      </c>
      <c r="AZ27" s="228" t="s">
        <v>316</v>
      </c>
      <c r="BA27" s="229">
        <v>43442</v>
      </c>
      <c r="BB27" s="6" t="s">
        <v>3</v>
      </c>
      <c r="BC27" s="34"/>
    </row>
    <row r="28" spans="1:55" ht="27" x14ac:dyDescent="0.2">
      <c r="A28" s="5">
        <v>23</v>
      </c>
      <c r="B28" s="5" t="s">
        <v>14</v>
      </c>
      <c r="C28" s="5" t="s">
        <v>13</v>
      </c>
      <c r="D28" s="5" t="s">
        <v>7</v>
      </c>
      <c r="E28" s="5">
        <v>2015</v>
      </c>
      <c r="F28" s="5" t="s">
        <v>12</v>
      </c>
      <c r="G28" s="5"/>
      <c r="H28" s="5" t="s">
        <v>4</v>
      </c>
      <c r="I28" s="5" t="s">
        <v>351</v>
      </c>
      <c r="J28" s="11">
        <v>500</v>
      </c>
      <c r="K28" s="5" t="s">
        <v>11</v>
      </c>
      <c r="L28" s="5"/>
      <c r="M28" s="15" t="s">
        <v>4</v>
      </c>
      <c r="N28" s="5" t="s">
        <v>4</v>
      </c>
      <c r="O28" s="5"/>
      <c r="P28" s="5"/>
      <c r="Q28" s="5"/>
      <c r="R28" s="11"/>
      <c r="S28" s="11"/>
      <c r="T28" s="11"/>
      <c r="U28" s="11"/>
      <c r="V28" s="11"/>
      <c r="W28" s="11" t="s">
        <v>4</v>
      </c>
      <c r="X28" s="11" t="s">
        <v>4</v>
      </c>
      <c r="Y28" s="11" t="s">
        <v>4</v>
      </c>
      <c r="Z28" s="10">
        <v>8470</v>
      </c>
      <c r="AA28" s="165">
        <v>7590</v>
      </c>
      <c r="AB28" s="165">
        <v>8470</v>
      </c>
      <c r="AC28" s="10">
        <v>9880</v>
      </c>
      <c r="AD28" s="108">
        <v>11700</v>
      </c>
      <c r="AE28" s="101">
        <v>11700</v>
      </c>
      <c r="AF28" s="11">
        <f>4500 + 9700</f>
        <v>14200</v>
      </c>
      <c r="AG28" s="11">
        <v>17650.5</v>
      </c>
      <c r="AH28" s="11"/>
      <c r="AI28" s="11"/>
      <c r="AJ28" s="11"/>
      <c r="AK28" s="11"/>
      <c r="AL28" s="11"/>
      <c r="AM28" s="11"/>
      <c r="AN28" s="11"/>
      <c r="AO28" s="11">
        <f>5596.5 + 12054</f>
        <v>17650.5</v>
      </c>
      <c r="AP28" s="142"/>
      <c r="AQ28" s="254" t="s">
        <v>2</v>
      </c>
      <c r="AR28" s="142"/>
      <c r="AS28" s="260"/>
      <c r="AT28" s="234" t="s">
        <v>2</v>
      </c>
      <c r="AU28" s="234" t="s">
        <v>2</v>
      </c>
      <c r="AV28" s="234" t="s">
        <v>2</v>
      </c>
      <c r="AW28" s="153">
        <f t="shared" si="0"/>
        <v>0</v>
      </c>
      <c r="AX28" s="228" t="s">
        <v>315</v>
      </c>
      <c r="AY28" s="229">
        <v>41619</v>
      </c>
      <c r="AZ28" s="228" t="s">
        <v>316</v>
      </c>
      <c r="BA28" s="229">
        <v>41983</v>
      </c>
      <c r="BB28" s="6" t="s">
        <v>3</v>
      </c>
      <c r="BC28" s="34" t="s">
        <v>381</v>
      </c>
    </row>
    <row r="29" spans="1:55" ht="27" x14ac:dyDescent="0.2">
      <c r="A29" s="5">
        <v>24</v>
      </c>
      <c r="B29" s="5" t="s">
        <v>325</v>
      </c>
      <c r="C29" s="5" t="s">
        <v>9</v>
      </c>
      <c r="D29" s="5" t="s">
        <v>7</v>
      </c>
      <c r="E29" s="5">
        <v>2014</v>
      </c>
      <c r="F29" s="5" t="s">
        <v>6</v>
      </c>
      <c r="G29" s="5" t="s">
        <v>5</v>
      </c>
      <c r="H29" s="5" t="s">
        <v>4</v>
      </c>
      <c r="I29" s="5" t="s">
        <v>361</v>
      </c>
      <c r="J29" s="11">
        <v>750</v>
      </c>
      <c r="K29" s="5"/>
      <c r="L29" s="5"/>
      <c r="M29" s="15" t="s">
        <v>4</v>
      </c>
      <c r="N29" s="5" t="s">
        <v>4</v>
      </c>
      <c r="O29" s="5"/>
      <c r="P29" s="5"/>
      <c r="Q29" s="5"/>
      <c r="R29" s="11"/>
      <c r="S29" s="11"/>
      <c r="T29" s="11"/>
      <c r="U29" s="11"/>
      <c r="V29" s="11"/>
      <c r="W29" s="11" t="s">
        <v>4</v>
      </c>
      <c r="X29" s="11" t="s">
        <v>4</v>
      </c>
      <c r="Y29" s="11" t="s">
        <v>4</v>
      </c>
      <c r="Z29" s="10">
        <v>6450</v>
      </c>
      <c r="AA29" s="165">
        <v>5850</v>
      </c>
      <c r="AB29" s="165">
        <v>6450</v>
      </c>
      <c r="AC29" s="10">
        <v>7200</v>
      </c>
      <c r="AD29" s="108">
        <v>8500</v>
      </c>
      <c r="AE29" s="101">
        <v>8500</v>
      </c>
      <c r="AF29" s="10">
        <f>3000+8500</f>
        <v>11500</v>
      </c>
      <c r="AG29" s="10">
        <f>3542+8458</f>
        <v>12000</v>
      </c>
      <c r="AH29" s="10">
        <f t="shared" ref="AH29:AO29" si="1">4428+10572</f>
        <v>15000</v>
      </c>
      <c r="AI29" s="10">
        <f t="shared" si="1"/>
        <v>15000</v>
      </c>
      <c r="AJ29" s="10">
        <f t="shared" si="1"/>
        <v>15000</v>
      </c>
      <c r="AK29" s="10">
        <f t="shared" si="1"/>
        <v>15000</v>
      </c>
      <c r="AL29" s="10">
        <f t="shared" si="1"/>
        <v>15000</v>
      </c>
      <c r="AM29" s="10">
        <f t="shared" si="1"/>
        <v>15000</v>
      </c>
      <c r="AN29" s="10">
        <f t="shared" si="1"/>
        <v>15000</v>
      </c>
      <c r="AO29" s="10">
        <f t="shared" si="1"/>
        <v>15000</v>
      </c>
      <c r="AP29" s="142"/>
      <c r="AQ29" s="254" t="s">
        <v>2</v>
      </c>
      <c r="AR29" s="142"/>
      <c r="AS29" s="260"/>
      <c r="AT29" s="234" t="s">
        <v>2</v>
      </c>
      <c r="AU29" s="234" t="s">
        <v>2</v>
      </c>
      <c r="AV29" s="234" t="s">
        <v>2</v>
      </c>
      <c r="AW29" s="153">
        <f t="shared" si="0"/>
        <v>0</v>
      </c>
      <c r="AX29" s="228" t="s">
        <v>315</v>
      </c>
      <c r="AY29" s="229">
        <v>41624</v>
      </c>
      <c r="AZ29" s="228" t="s">
        <v>316</v>
      </c>
      <c r="BA29" s="229">
        <v>41988</v>
      </c>
      <c r="BB29" s="6" t="s">
        <v>3</v>
      </c>
      <c r="BC29" s="34" t="s">
        <v>380</v>
      </c>
    </row>
    <row r="30" spans="1:55" ht="27" x14ac:dyDescent="0.2">
      <c r="A30" s="5">
        <v>25</v>
      </c>
      <c r="B30" s="5" t="s">
        <v>325</v>
      </c>
      <c r="C30" s="5" t="s">
        <v>8</v>
      </c>
      <c r="D30" s="5" t="s">
        <v>7</v>
      </c>
      <c r="E30" s="5">
        <v>2014</v>
      </c>
      <c r="F30" s="5" t="s">
        <v>6</v>
      </c>
      <c r="G30" s="5" t="s">
        <v>5</v>
      </c>
      <c r="H30" s="5" t="s">
        <v>4</v>
      </c>
      <c r="I30" s="5" t="s">
        <v>361</v>
      </c>
      <c r="J30" s="11">
        <v>750</v>
      </c>
      <c r="K30" s="5"/>
      <c r="L30" s="5"/>
      <c r="M30" s="15" t="s">
        <v>4</v>
      </c>
      <c r="N30" s="5" t="s">
        <v>4</v>
      </c>
      <c r="O30" s="5"/>
      <c r="P30" s="5"/>
      <c r="Q30" s="5"/>
      <c r="R30" s="11"/>
      <c r="S30" s="11"/>
      <c r="T30" s="11"/>
      <c r="U30" s="11"/>
      <c r="V30" s="11"/>
      <c r="W30" s="11" t="s">
        <v>4</v>
      </c>
      <c r="X30" s="11" t="s">
        <v>4</v>
      </c>
      <c r="Y30" s="11" t="s">
        <v>4</v>
      </c>
      <c r="Z30" s="10">
        <v>6450</v>
      </c>
      <c r="AA30" s="165">
        <v>5850</v>
      </c>
      <c r="AB30" s="165">
        <v>6450</v>
      </c>
      <c r="AC30" s="10">
        <v>7200</v>
      </c>
      <c r="AD30" s="108">
        <v>8500</v>
      </c>
      <c r="AE30" s="101">
        <v>8500</v>
      </c>
      <c r="AF30" s="10">
        <f>3000+8500</f>
        <v>11500</v>
      </c>
      <c r="AG30" s="10">
        <f>3542+8458</f>
        <v>12000</v>
      </c>
      <c r="AH30" s="11"/>
      <c r="AI30" s="11"/>
      <c r="AJ30" s="11"/>
      <c r="AK30" s="11"/>
      <c r="AL30" s="11"/>
      <c r="AM30" s="11"/>
      <c r="AN30" s="11"/>
      <c r="AO30" s="10">
        <f>4428+10572</f>
        <v>15000</v>
      </c>
      <c r="AP30" s="142"/>
      <c r="AQ30" s="254" t="s">
        <v>2</v>
      </c>
      <c r="AR30" s="142"/>
      <c r="AS30" s="260"/>
      <c r="AT30" s="234" t="s">
        <v>2</v>
      </c>
      <c r="AU30" s="234" t="s">
        <v>2</v>
      </c>
      <c r="AV30" s="234" t="s">
        <v>2</v>
      </c>
      <c r="AW30" s="153">
        <f t="shared" si="0"/>
        <v>0</v>
      </c>
      <c r="AX30" s="228" t="s">
        <v>315</v>
      </c>
      <c r="AY30" s="229">
        <v>41624</v>
      </c>
      <c r="AZ30" s="228" t="s">
        <v>316</v>
      </c>
      <c r="BA30" s="229">
        <v>41988</v>
      </c>
      <c r="BB30" s="6" t="s">
        <v>3</v>
      </c>
      <c r="BC30" s="34" t="s">
        <v>380</v>
      </c>
    </row>
    <row r="31" spans="1:55" ht="20.100000000000001" customHeight="1" x14ac:dyDescent="0.2">
      <c r="A31" s="48"/>
      <c r="B31" s="361"/>
      <c r="C31" s="361"/>
      <c r="D31" s="361"/>
      <c r="E31" s="19"/>
      <c r="F31" s="19"/>
      <c r="G31" s="19"/>
      <c r="H31" s="19"/>
      <c r="I31" s="19"/>
      <c r="J31" s="19"/>
      <c r="K31" s="19"/>
      <c r="L31" s="19"/>
      <c r="M31" s="97"/>
      <c r="N31" s="157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95"/>
      <c r="AG31" s="19"/>
      <c r="AH31" s="19"/>
      <c r="AI31" s="96"/>
      <c r="AJ31" s="22"/>
      <c r="AK31" s="22"/>
      <c r="AL31" s="19"/>
      <c r="AM31" s="19"/>
      <c r="AN31" s="19"/>
      <c r="AO31" s="19"/>
      <c r="AP31" s="215">
        <f>SUM(AP6:AP30)</f>
        <v>0</v>
      </c>
      <c r="AQ31" s="189" t="s">
        <v>2</v>
      </c>
      <c r="AR31" s="215">
        <f>SUM(AR6:AR30)</f>
        <v>0</v>
      </c>
      <c r="AS31" s="189" t="s">
        <v>2</v>
      </c>
      <c r="AT31" s="215">
        <f>SUM(AT6:AT30)</f>
        <v>0</v>
      </c>
      <c r="AU31" s="215">
        <f>SUM(AU6:AU30)</f>
        <v>0</v>
      </c>
      <c r="AV31" s="215">
        <f>SUM(AV6:AV30)</f>
        <v>0</v>
      </c>
      <c r="AW31" s="227">
        <f>SUM(AW6:AW30)</f>
        <v>0</v>
      </c>
      <c r="AX31" s="352" t="s">
        <v>370</v>
      </c>
      <c r="AY31" s="353"/>
      <c r="AZ31" s="353"/>
      <c r="BA31" s="354"/>
      <c r="BB31" s="19"/>
      <c r="BC31" s="19"/>
    </row>
    <row r="32" spans="1:55" ht="20.100000000000001" customHeight="1" x14ac:dyDescent="0.2">
      <c r="A32" s="98" t="s">
        <v>1</v>
      </c>
      <c r="B32" s="99" t="s">
        <v>0</v>
      </c>
      <c r="C32" s="238"/>
      <c r="D32" s="238"/>
      <c r="E32" s="238"/>
      <c r="F32" s="238"/>
      <c r="G32" s="238"/>
      <c r="H32" s="238"/>
      <c r="I32" s="238"/>
      <c r="J32" s="238"/>
      <c r="K32" s="239"/>
      <c r="L32" s="239"/>
      <c r="M32" s="239"/>
      <c r="N32" s="240"/>
      <c r="O32" s="241"/>
      <c r="P32" s="241"/>
      <c r="Q32" s="241"/>
      <c r="R32" s="241"/>
      <c r="S32" s="241"/>
      <c r="T32" s="241"/>
      <c r="U32" s="241"/>
      <c r="V32" s="241"/>
      <c r="W32" s="241"/>
      <c r="X32" s="241"/>
      <c r="Y32" s="241"/>
      <c r="Z32" s="241"/>
      <c r="AA32" s="241"/>
      <c r="AB32" s="241"/>
      <c r="AC32" s="241"/>
      <c r="AD32" s="241"/>
      <c r="AE32" s="241"/>
      <c r="AF32" s="242"/>
      <c r="AG32" s="241"/>
      <c r="AH32" s="241"/>
      <c r="AI32" s="241"/>
      <c r="AJ32" s="241"/>
      <c r="AK32" s="241"/>
      <c r="AL32" s="241"/>
      <c r="AM32" s="239"/>
      <c r="AN32" s="239"/>
      <c r="AO32" s="239"/>
      <c r="AP32" s="367">
        <f>SUM(AP31:AV31)</f>
        <v>0</v>
      </c>
      <c r="AQ32" s="367"/>
      <c r="AR32" s="367"/>
      <c r="AS32" s="367"/>
      <c r="AT32" s="367"/>
      <c r="AU32" s="367"/>
      <c r="AV32" s="367"/>
      <c r="AW32" s="243"/>
      <c r="AX32" s="352" t="s">
        <v>371</v>
      </c>
      <c r="AY32" s="353"/>
      <c r="AZ32" s="353"/>
      <c r="BA32" s="354"/>
      <c r="BB32" s="239"/>
      <c r="BC32" s="239"/>
    </row>
    <row r="33" spans="1:56" s="19" customFormat="1" ht="25.5" x14ac:dyDescent="0.25">
      <c r="A33" s="5">
        <v>26</v>
      </c>
      <c r="B33" s="5" t="s">
        <v>319</v>
      </c>
      <c r="C33" s="15" t="s">
        <v>104</v>
      </c>
      <c r="D33" s="15" t="s">
        <v>103</v>
      </c>
      <c r="E33" s="15">
        <v>2014</v>
      </c>
      <c r="F33" s="15" t="s">
        <v>4</v>
      </c>
      <c r="G33" s="15"/>
      <c r="H33" s="15" t="s">
        <v>4</v>
      </c>
      <c r="I33" s="15"/>
      <c r="J33" s="160"/>
      <c r="K33" s="15" t="s">
        <v>102</v>
      </c>
      <c r="L33" s="15"/>
      <c r="M33" s="15"/>
      <c r="N33" s="83"/>
      <c r="O33" s="15"/>
      <c r="P33" s="15"/>
      <c r="Q33" s="15"/>
      <c r="R33" s="15"/>
      <c r="S33" s="15"/>
      <c r="T33" s="15"/>
      <c r="U33" s="15"/>
      <c r="V33" s="15"/>
      <c r="W33" s="15"/>
      <c r="X33" s="15" t="s">
        <v>4</v>
      </c>
      <c r="Y33" s="15" t="s">
        <v>4</v>
      </c>
      <c r="Z33" s="15" t="s">
        <v>4</v>
      </c>
      <c r="AA33" s="15" t="s">
        <v>4</v>
      </c>
      <c r="AB33" s="15" t="s">
        <v>4</v>
      </c>
      <c r="AC33" s="83"/>
      <c r="AD33" s="106"/>
      <c r="AE33" s="15"/>
      <c r="AF33" s="15"/>
      <c r="AG33" s="15"/>
      <c r="AH33" s="15"/>
      <c r="AI33" s="15"/>
      <c r="AJ33" s="15"/>
      <c r="AK33" s="15"/>
      <c r="AL33" s="80"/>
      <c r="AM33" s="80"/>
      <c r="AN33" s="81"/>
      <c r="AO33" s="82">
        <v>29192</v>
      </c>
      <c r="AP33" s="142"/>
      <c r="AQ33" s="234" t="s">
        <v>2</v>
      </c>
      <c r="AR33" s="234" t="s">
        <v>2</v>
      </c>
      <c r="AS33" s="259" t="s">
        <v>2</v>
      </c>
      <c r="AT33" s="142"/>
      <c r="AU33" s="234" t="s">
        <v>2</v>
      </c>
      <c r="AV33" s="234" t="s">
        <v>2</v>
      </c>
      <c r="AW33" s="153">
        <f>SUM(AP33:AR33,AT33:AV33)</f>
        <v>0</v>
      </c>
      <c r="AX33" s="228" t="s">
        <v>316</v>
      </c>
      <c r="AY33" s="229">
        <v>42736</v>
      </c>
      <c r="AZ33" s="228" t="s">
        <v>316</v>
      </c>
      <c r="BA33" s="229">
        <v>43100</v>
      </c>
      <c r="BB33" s="6" t="s">
        <v>3</v>
      </c>
      <c r="BC33" s="34"/>
    </row>
    <row r="34" spans="1:56" s="19" customFormat="1" ht="38.25" x14ac:dyDescent="0.25">
      <c r="A34" s="33">
        <v>27</v>
      </c>
      <c r="B34" s="5" t="s">
        <v>283</v>
      </c>
      <c r="C34" s="15" t="s">
        <v>290</v>
      </c>
      <c r="D34" s="15" t="s">
        <v>286</v>
      </c>
      <c r="E34" s="5">
        <v>2016</v>
      </c>
      <c r="F34" s="5" t="s">
        <v>289</v>
      </c>
      <c r="G34" s="15"/>
      <c r="H34" s="15" t="s">
        <v>4</v>
      </c>
      <c r="I34" s="15" t="s">
        <v>348</v>
      </c>
      <c r="J34" s="160">
        <v>5950</v>
      </c>
      <c r="K34" s="15" t="s">
        <v>284</v>
      </c>
      <c r="L34" s="15"/>
      <c r="M34" s="15" t="s">
        <v>4</v>
      </c>
      <c r="N34" s="83"/>
      <c r="O34" s="15"/>
      <c r="P34" s="15"/>
      <c r="Q34" s="15"/>
      <c r="R34" s="15"/>
      <c r="S34" s="15"/>
      <c r="T34" s="15"/>
      <c r="U34" s="15"/>
      <c r="V34" s="15"/>
      <c r="W34" s="15"/>
      <c r="X34" s="15" t="s">
        <v>4</v>
      </c>
      <c r="Y34" s="15" t="s">
        <v>4</v>
      </c>
      <c r="Z34" s="10">
        <v>15200</v>
      </c>
      <c r="AA34" s="165">
        <v>15200</v>
      </c>
      <c r="AB34" s="165">
        <v>18000</v>
      </c>
      <c r="AC34" s="32">
        <v>22000</v>
      </c>
      <c r="AD34" s="107">
        <v>27060</v>
      </c>
      <c r="AE34" s="24">
        <v>27060</v>
      </c>
      <c r="AF34" s="15"/>
      <c r="AG34" s="15"/>
      <c r="AH34" s="15"/>
      <c r="AI34" s="15"/>
      <c r="AJ34" s="15"/>
      <c r="AK34" s="15"/>
      <c r="AL34" s="80"/>
      <c r="AM34" s="80"/>
      <c r="AN34" s="81"/>
      <c r="AO34" s="82">
        <v>27060</v>
      </c>
      <c r="AP34" s="142"/>
      <c r="AQ34" s="234" t="s">
        <v>2</v>
      </c>
      <c r="AR34" s="142"/>
      <c r="AS34" s="260"/>
      <c r="AT34" s="234" t="s">
        <v>2</v>
      </c>
      <c r="AU34" s="234" t="s">
        <v>2</v>
      </c>
      <c r="AV34" s="234" t="s">
        <v>2</v>
      </c>
      <c r="AW34" s="153">
        <f t="shared" ref="AW34:AW57" si="2">SUM(AP34:AR34,AT34:AV34)</f>
        <v>0</v>
      </c>
      <c r="AX34" s="232" t="s">
        <v>316</v>
      </c>
      <c r="AY34" s="229">
        <v>42748</v>
      </c>
      <c r="AZ34" s="228" t="s">
        <v>368</v>
      </c>
      <c r="BA34" s="229">
        <v>43112</v>
      </c>
      <c r="BB34" s="6" t="s">
        <v>3</v>
      </c>
      <c r="BC34" s="34"/>
    </row>
    <row r="35" spans="1:56" s="19" customFormat="1" ht="25.5" x14ac:dyDescent="0.2">
      <c r="A35" s="33">
        <v>28</v>
      </c>
      <c r="B35" s="15" t="s">
        <v>101</v>
      </c>
      <c r="C35" s="15" t="s">
        <v>100</v>
      </c>
      <c r="D35" s="15" t="s">
        <v>99</v>
      </c>
      <c r="E35" s="15">
        <v>1986</v>
      </c>
      <c r="F35" s="15" t="s">
        <v>98</v>
      </c>
      <c r="G35" s="5" t="s">
        <v>97</v>
      </c>
      <c r="H35" s="15" t="s">
        <v>342</v>
      </c>
      <c r="I35" s="15" t="s">
        <v>355</v>
      </c>
      <c r="J35" s="17" t="s">
        <v>4</v>
      </c>
      <c r="K35" s="15">
        <v>544723</v>
      </c>
      <c r="L35" s="15" t="s">
        <v>91</v>
      </c>
      <c r="M35" s="16" t="s">
        <v>339</v>
      </c>
      <c r="N35" s="15" t="s">
        <v>4</v>
      </c>
      <c r="O35" s="17" t="s">
        <v>96</v>
      </c>
      <c r="P35" s="17" t="s">
        <v>95</v>
      </c>
      <c r="Q35" s="17">
        <v>479</v>
      </c>
      <c r="R35" s="17" t="s">
        <v>94</v>
      </c>
      <c r="S35" s="17" t="s">
        <v>4</v>
      </c>
      <c r="T35" s="17" t="s">
        <v>4</v>
      </c>
      <c r="U35" s="11" t="s">
        <v>93</v>
      </c>
      <c r="V35" s="11" t="s">
        <v>92</v>
      </c>
      <c r="W35" s="15" t="s">
        <v>4</v>
      </c>
      <c r="X35" s="15" t="s">
        <v>4</v>
      </c>
      <c r="Y35" s="15" t="s">
        <v>4</v>
      </c>
      <c r="Z35" s="15" t="s">
        <v>4</v>
      </c>
      <c r="AA35" s="15" t="s">
        <v>4</v>
      </c>
      <c r="AB35" s="15" t="s">
        <v>4</v>
      </c>
      <c r="AC35" s="15" t="s">
        <v>4</v>
      </c>
      <c r="AD35" s="106" t="s">
        <v>4</v>
      </c>
      <c r="AE35" s="73" t="s">
        <v>4</v>
      </c>
      <c r="AF35" s="32" t="s">
        <v>4</v>
      </c>
      <c r="AG35" s="15" t="s">
        <v>4</v>
      </c>
      <c r="AH35" s="15" t="s">
        <v>4</v>
      </c>
      <c r="AI35" s="17" t="s">
        <v>4</v>
      </c>
      <c r="AJ35" s="17" t="s">
        <v>4</v>
      </c>
      <c r="AK35" s="17" t="s">
        <v>4</v>
      </c>
      <c r="AL35" s="17" t="s">
        <v>4</v>
      </c>
      <c r="AM35" s="17" t="s">
        <v>4</v>
      </c>
      <c r="AN35" s="17" t="s">
        <v>4</v>
      </c>
      <c r="AO35" s="17"/>
      <c r="AP35" s="142"/>
      <c r="AQ35" s="234" t="s">
        <v>2</v>
      </c>
      <c r="AR35" s="234" t="s">
        <v>2</v>
      </c>
      <c r="AS35" s="259" t="s">
        <v>2</v>
      </c>
      <c r="AT35" s="142"/>
      <c r="AU35" s="234" t="s">
        <v>2</v>
      </c>
      <c r="AV35" s="234" t="s">
        <v>2</v>
      </c>
      <c r="AW35" s="153">
        <f t="shared" si="2"/>
        <v>0</v>
      </c>
      <c r="AX35" s="232" t="s">
        <v>316</v>
      </c>
      <c r="AY35" s="229">
        <v>41314</v>
      </c>
      <c r="AZ35" s="228" t="s">
        <v>368</v>
      </c>
      <c r="BA35" s="229">
        <v>41678</v>
      </c>
      <c r="BB35" s="6" t="s">
        <v>3</v>
      </c>
      <c r="BC35" s="67"/>
    </row>
    <row r="36" spans="1:56" s="19" customFormat="1" ht="25.5" x14ac:dyDescent="0.2">
      <c r="A36" s="33">
        <v>29</v>
      </c>
      <c r="B36" s="15" t="s">
        <v>318</v>
      </c>
      <c r="C36" s="15" t="s">
        <v>90</v>
      </c>
      <c r="D36" s="15" t="s">
        <v>10</v>
      </c>
      <c r="E36" s="15">
        <v>1972</v>
      </c>
      <c r="F36" s="15" t="s">
        <v>89</v>
      </c>
      <c r="G36" s="5" t="s">
        <v>88</v>
      </c>
      <c r="H36" s="15" t="s">
        <v>4</v>
      </c>
      <c r="I36" s="15" t="s">
        <v>358</v>
      </c>
      <c r="J36" s="17">
        <v>4600</v>
      </c>
      <c r="K36" s="15">
        <v>82160</v>
      </c>
      <c r="L36" s="15" t="s">
        <v>4</v>
      </c>
      <c r="M36" s="16">
        <v>0</v>
      </c>
      <c r="N36" s="15" t="s">
        <v>4</v>
      </c>
      <c r="O36" s="15" t="s">
        <v>4</v>
      </c>
      <c r="P36" s="15" t="s">
        <v>4</v>
      </c>
      <c r="Q36" s="15" t="s">
        <v>4</v>
      </c>
      <c r="R36" s="15" t="s">
        <v>4</v>
      </c>
      <c r="S36" s="15" t="s">
        <v>4</v>
      </c>
      <c r="T36" s="15" t="s">
        <v>4</v>
      </c>
      <c r="U36" s="15" t="s">
        <v>4</v>
      </c>
      <c r="V36" s="15"/>
      <c r="W36" s="15" t="s">
        <v>4</v>
      </c>
      <c r="X36" s="15" t="s">
        <v>4</v>
      </c>
      <c r="Y36" s="15" t="s">
        <v>4</v>
      </c>
      <c r="Z36" s="15" t="s">
        <v>4</v>
      </c>
      <c r="AA36" s="15" t="s">
        <v>4</v>
      </c>
      <c r="AB36" s="15" t="s">
        <v>4</v>
      </c>
      <c r="AC36" s="15" t="s">
        <v>4</v>
      </c>
      <c r="AD36" s="106" t="s">
        <v>4</v>
      </c>
      <c r="AE36" s="73" t="s">
        <v>4</v>
      </c>
      <c r="AF36" s="32" t="s">
        <v>4</v>
      </c>
      <c r="AG36" s="15" t="s">
        <v>4</v>
      </c>
      <c r="AH36" s="15" t="s">
        <v>4</v>
      </c>
      <c r="AI36" s="17" t="s">
        <v>4</v>
      </c>
      <c r="AJ36" s="17" t="s">
        <v>4</v>
      </c>
      <c r="AK36" s="17" t="s">
        <v>4</v>
      </c>
      <c r="AL36" s="17" t="s">
        <v>4</v>
      </c>
      <c r="AM36" s="17" t="s">
        <v>4</v>
      </c>
      <c r="AN36" s="17" t="s">
        <v>4</v>
      </c>
      <c r="AO36" s="17"/>
      <c r="AP36" s="142"/>
      <c r="AQ36" s="234" t="s">
        <v>2</v>
      </c>
      <c r="AR36" s="234" t="s">
        <v>2</v>
      </c>
      <c r="AS36" s="259" t="s">
        <v>2</v>
      </c>
      <c r="AT36" s="234" t="s">
        <v>2</v>
      </c>
      <c r="AU36" s="234" t="s">
        <v>2</v>
      </c>
      <c r="AV36" s="234" t="s">
        <v>2</v>
      </c>
      <c r="AW36" s="153">
        <f t="shared" si="2"/>
        <v>0</v>
      </c>
      <c r="AX36" s="232" t="s">
        <v>316</v>
      </c>
      <c r="AY36" s="229">
        <v>41314</v>
      </c>
      <c r="AZ36" s="228" t="s">
        <v>368</v>
      </c>
      <c r="BA36" s="229">
        <v>41678</v>
      </c>
      <c r="BB36" s="6" t="s">
        <v>3</v>
      </c>
      <c r="BC36" s="67"/>
    </row>
    <row r="37" spans="1:56" s="19" customFormat="1" ht="25.5" x14ac:dyDescent="0.2">
      <c r="A37" s="33">
        <v>30</v>
      </c>
      <c r="B37" s="15" t="s">
        <v>317</v>
      </c>
      <c r="C37" s="15" t="s">
        <v>87</v>
      </c>
      <c r="D37" s="15" t="s">
        <v>22</v>
      </c>
      <c r="E37" s="15">
        <v>2012</v>
      </c>
      <c r="F37" s="15" t="s">
        <v>86</v>
      </c>
      <c r="G37" s="5" t="s">
        <v>85</v>
      </c>
      <c r="H37" s="15" t="s">
        <v>68</v>
      </c>
      <c r="I37" s="29" t="s">
        <v>84</v>
      </c>
      <c r="J37" s="17">
        <v>1954</v>
      </c>
      <c r="K37" s="15" t="s">
        <v>83</v>
      </c>
      <c r="L37" s="23"/>
      <c r="M37" s="23" t="s">
        <v>240</v>
      </c>
      <c r="N37" s="15" t="s">
        <v>82</v>
      </c>
      <c r="O37" s="17" t="s">
        <v>4</v>
      </c>
      <c r="P37" s="17"/>
      <c r="Q37" s="17"/>
      <c r="R37" s="17"/>
      <c r="S37" s="17"/>
      <c r="T37" s="17">
        <v>14460</v>
      </c>
      <c r="U37" s="11">
        <v>37700</v>
      </c>
      <c r="V37" s="11">
        <v>65231</v>
      </c>
      <c r="W37" s="11">
        <v>101120</v>
      </c>
      <c r="X37" s="11">
        <v>131219</v>
      </c>
      <c r="Y37" s="74">
        <v>181827</v>
      </c>
      <c r="Z37" s="10">
        <v>17400</v>
      </c>
      <c r="AA37" s="165">
        <v>17400</v>
      </c>
      <c r="AB37" s="165">
        <v>19300</v>
      </c>
      <c r="AC37" s="10">
        <v>21100</v>
      </c>
      <c r="AD37" s="108">
        <v>23400</v>
      </c>
      <c r="AE37" s="101">
        <v>23400</v>
      </c>
      <c r="AF37" s="10">
        <v>26100</v>
      </c>
      <c r="AG37" s="11">
        <v>32100</v>
      </c>
      <c r="AH37" s="11">
        <v>37000</v>
      </c>
      <c r="AI37" s="31">
        <v>44000</v>
      </c>
      <c r="AJ37" s="31">
        <v>59955</v>
      </c>
      <c r="AK37" s="17"/>
      <c r="AL37" s="17"/>
      <c r="AM37" s="17"/>
      <c r="AN37" s="17"/>
      <c r="AO37" s="17"/>
      <c r="AP37" s="142"/>
      <c r="AQ37" s="234" t="s">
        <v>2</v>
      </c>
      <c r="AR37" s="142"/>
      <c r="AS37" s="260"/>
      <c r="AT37" s="142"/>
      <c r="AU37" s="142"/>
      <c r="AV37" s="234" t="s">
        <v>2</v>
      </c>
      <c r="AW37" s="153">
        <f t="shared" si="2"/>
        <v>0</v>
      </c>
      <c r="AX37" s="232" t="s">
        <v>316</v>
      </c>
      <c r="AY37" s="229">
        <v>41383</v>
      </c>
      <c r="AZ37" s="228" t="s">
        <v>368</v>
      </c>
      <c r="BA37" s="229">
        <v>41747</v>
      </c>
      <c r="BB37" s="6" t="s">
        <v>3</v>
      </c>
      <c r="BC37" s="84"/>
    </row>
    <row r="38" spans="1:56" s="19" customFormat="1" ht="25.5" x14ac:dyDescent="0.2">
      <c r="A38" s="33">
        <v>31</v>
      </c>
      <c r="B38" s="15" t="s">
        <v>36</v>
      </c>
      <c r="C38" s="15" t="s">
        <v>81</v>
      </c>
      <c r="D38" s="15" t="s">
        <v>10</v>
      </c>
      <c r="E38" s="15">
        <v>2009</v>
      </c>
      <c r="F38" s="15" t="s">
        <v>80</v>
      </c>
      <c r="G38" s="5" t="s">
        <v>4</v>
      </c>
      <c r="H38" s="15" t="s">
        <v>4</v>
      </c>
      <c r="I38" s="15" t="s">
        <v>359</v>
      </c>
      <c r="J38" s="17">
        <v>600</v>
      </c>
      <c r="K38" s="15" t="s">
        <v>79</v>
      </c>
      <c r="L38" s="23" t="s">
        <v>4</v>
      </c>
      <c r="M38" s="23" t="s">
        <v>4</v>
      </c>
      <c r="N38" s="15" t="s">
        <v>4</v>
      </c>
      <c r="O38" s="15" t="s">
        <v>4</v>
      </c>
      <c r="P38" s="15" t="s">
        <v>4</v>
      </c>
      <c r="Q38" s="15" t="s">
        <v>4</v>
      </c>
      <c r="R38" s="17" t="s">
        <v>4</v>
      </c>
      <c r="S38" s="17" t="s">
        <v>4</v>
      </c>
      <c r="T38" s="17" t="s">
        <v>4</v>
      </c>
      <c r="U38" s="11" t="s">
        <v>4</v>
      </c>
      <c r="V38" s="11"/>
      <c r="W38" s="11" t="s">
        <v>4</v>
      </c>
      <c r="X38" s="11" t="s">
        <v>4</v>
      </c>
      <c r="Y38" s="11" t="s">
        <v>4</v>
      </c>
      <c r="Z38" s="11" t="s">
        <v>4</v>
      </c>
      <c r="AA38" s="11" t="s">
        <v>4</v>
      </c>
      <c r="AB38" s="11" t="s">
        <v>4</v>
      </c>
      <c r="AC38" s="11" t="s">
        <v>4</v>
      </c>
      <c r="AD38" s="109" t="s">
        <v>4</v>
      </c>
      <c r="AE38" s="102" t="s">
        <v>4</v>
      </c>
      <c r="AF38" s="10" t="s">
        <v>4</v>
      </c>
      <c r="AG38" s="11" t="s">
        <v>4</v>
      </c>
      <c r="AH38" s="11" t="s">
        <v>4</v>
      </c>
      <c r="AI38" s="17" t="s">
        <v>4</v>
      </c>
      <c r="AJ38" s="17" t="s">
        <v>4</v>
      </c>
      <c r="AK38" s="17" t="s">
        <v>4</v>
      </c>
      <c r="AL38" s="17" t="s">
        <v>4</v>
      </c>
      <c r="AM38" s="17" t="s">
        <v>4</v>
      </c>
      <c r="AN38" s="17" t="s">
        <v>4</v>
      </c>
      <c r="AO38" s="17"/>
      <c r="AP38" s="142"/>
      <c r="AQ38" s="234" t="s">
        <v>2</v>
      </c>
      <c r="AR38" s="234" t="s">
        <v>2</v>
      </c>
      <c r="AS38" s="259" t="s">
        <v>2</v>
      </c>
      <c r="AT38" s="234" t="s">
        <v>2</v>
      </c>
      <c r="AU38" s="234" t="s">
        <v>2</v>
      </c>
      <c r="AV38" s="234" t="s">
        <v>2</v>
      </c>
      <c r="AW38" s="153">
        <f t="shared" si="2"/>
        <v>0</v>
      </c>
      <c r="AX38" s="232" t="s">
        <v>316</v>
      </c>
      <c r="AY38" s="229">
        <v>41400</v>
      </c>
      <c r="AZ38" s="228" t="s">
        <v>368</v>
      </c>
      <c r="BA38" s="229">
        <v>41764</v>
      </c>
      <c r="BB38" s="6" t="s">
        <v>3</v>
      </c>
      <c r="BC38" s="67"/>
    </row>
    <row r="39" spans="1:56" s="19" customFormat="1" ht="38.25" x14ac:dyDescent="0.2">
      <c r="A39" s="33">
        <v>32</v>
      </c>
      <c r="B39" s="15" t="s">
        <v>320</v>
      </c>
      <c r="C39" s="30" t="s">
        <v>78</v>
      </c>
      <c r="D39" s="25" t="s">
        <v>77</v>
      </c>
      <c r="E39" s="25">
        <v>2011</v>
      </c>
      <c r="F39" s="30" t="s">
        <v>70</v>
      </c>
      <c r="G39" s="5" t="s">
        <v>76</v>
      </c>
      <c r="H39" s="15" t="s">
        <v>40</v>
      </c>
      <c r="I39" s="23" t="s">
        <v>340</v>
      </c>
      <c r="J39" s="115">
        <v>2960</v>
      </c>
      <c r="K39" s="15" t="s">
        <v>75</v>
      </c>
      <c r="L39" s="23" t="s">
        <v>4</v>
      </c>
      <c r="M39" s="23" t="s">
        <v>240</v>
      </c>
      <c r="N39" s="29" t="s">
        <v>50</v>
      </c>
      <c r="O39" s="15" t="s">
        <v>4</v>
      </c>
      <c r="P39" s="15" t="s">
        <v>4</v>
      </c>
      <c r="Q39" s="15" t="s">
        <v>4</v>
      </c>
      <c r="R39" s="17" t="s">
        <v>4</v>
      </c>
      <c r="S39" s="17">
        <v>9134</v>
      </c>
      <c r="T39" s="17">
        <v>33534</v>
      </c>
      <c r="U39" s="11">
        <v>51460</v>
      </c>
      <c r="V39" s="11">
        <v>71264</v>
      </c>
      <c r="W39" s="11">
        <v>91400</v>
      </c>
      <c r="X39" s="11">
        <v>110580</v>
      </c>
      <c r="Y39" s="74">
        <v>150127</v>
      </c>
      <c r="Z39" s="10">
        <v>26200</v>
      </c>
      <c r="AA39" s="165">
        <v>26200</v>
      </c>
      <c r="AB39" s="165">
        <v>28800</v>
      </c>
      <c r="AC39" s="10">
        <v>33300</v>
      </c>
      <c r="AD39" s="108">
        <v>37000</v>
      </c>
      <c r="AE39" s="101">
        <v>37000</v>
      </c>
      <c r="AF39" s="10">
        <v>40000</v>
      </c>
      <c r="AG39" s="11">
        <v>43500</v>
      </c>
      <c r="AH39" s="11">
        <v>49500</v>
      </c>
      <c r="AI39" s="17">
        <v>60000</v>
      </c>
      <c r="AJ39" s="17">
        <v>75000</v>
      </c>
      <c r="AK39" s="31">
        <v>113869.71</v>
      </c>
      <c r="AL39" s="17" t="s">
        <v>4</v>
      </c>
      <c r="AM39" s="17" t="s">
        <v>4</v>
      </c>
      <c r="AN39" s="17" t="s">
        <v>4</v>
      </c>
      <c r="AO39" s="17"/>
      <c r="AP39" s="142"/>
      <c r="AQ39" s="234" t="s">
        <v>2</v>
      </c>
      <c r="AR39" s="142"/>
      <c r="AS39" s="260"/>
      <c r="AT39" s="142"/>
      <c r="AU39" s="142"/>
      <c r="AV39" s="234" t="s">
        <v>2</v>
      </c>
      <c r="AW39" s="153">
        <f t="shared" si="2"/>
        <v>0</v>
      </c>
      <c r="AX39" s="232" t="s">
        <v>316</v>
      </c>
      <c r="AY39" s="229">
        <v>41410</v>
      </c>
      <c r="AZ39" s="228" t="s">
        <v>368</v>
      </c>
      <c r="BA39" s="229">
        <v>41774</v>
      </c>
      <c r="BB39" s="6" t="s">
        <v>3</v>
      </c>
      <c r="BC39" s="85"/>
    </row>
    <row r="40" spans="1:56" s="19" customFormat="1" ht="25.5" x14ac:dyDescent="0.2">
      <c r="A40" s="33">
        <v>33</v>
      </c>
      <c r="B40" s="15" t="s">
        <v>317</v>
      </c>
      <c r="C40" s="30" t="s">
        <v>74</v>
      </c>
      <c r="D40" s="25" t="s">
        <v>71</v>
      </c>
      <c r="E40" s="25">
        <v>2011</v>
      </c>
      <c r="F40" s="30" t="s">
        <v>70</v>
      </c>
      <c r="G40" s="5" t="s">
        <v>69</v>
      </c>
      <c r="H40" s="15" t="s">
        <v>68</v>
      </c>
      <c r="I40" s="30" t="s">
        <v>341</v>
      </c>
      <c r="J40" s="82">
        <v>1954</v>
      </c>
      <c r="K40" s="5" t="s">
        <v>73</v>
      </c>
      <c r="L40" s="23" t="s">
        <v>4</v>
      </c>
      <c r="M40" s="23" t="s">
        <v>240</v>
      </c>
      <c r="N40" s="29" t="s">
        <v>20</v>
      </c>
      <c r="O40" s="15" t="s">
        <v>4</v>
      </c>
      <c r="P40" s="15" t="s">
        <v>4</v>
      </c>
      <c r="Q40" s="15" t="s">
        <v>4</v>
      </c>
      <c r="R40" s="17" t="s">
        <v>4</v>
      </c>
      <c r="S40" s="17">
        <v>11279</v>
      </c>
      <c r="T40" s="17">
        <v>38685</v>
      </c>
      <c r="U40" s="11">
        <v>60319</v>
      </c>
      <c r="V40" s="11">
        <v>89204</v>
      </c>
      <c r="W40" s="11">
        <v>120175</v>
      </c>
      <c r="X40" s="11">
        <v>147506</v>
      </c>
      <c r="Y40" s="74">
        <v>202046</v>
      </c>
      <c r="Z40" s="10">
        <v>15500</v>
      </c>
      <c r="AA40" s="165">
        <v>15500</v>
      </c>
      <c r="AB40" s="165">
        <v>16700</v>
      </c>
      <c r="AC40" s="10">
        <v>19300</v>
      </c>
      <c r="AD40" s="108">
        <v>21400</v>
      </c>
      <c r="AE40" s="101">
        <v>21400</v>
      </c>
      <c r="AF40" s="10">
        <v>24000</v>
      </c>
      <c r="AG40" s="11">
        <v>27600</v>
      </c>
      <c r="AH40" s="11">
        <v>32000</v>
      </c>
      <c r="AI40" s="17">
        <v>37000</v>
      </c>
      <c r="AJ40" s="17">
        <v>45000</v>
      </c>
      <c r="AK40" s="31">
        <v>54899.98</v>
      </c>
      <c r="AL40" s="17" t="s">
        <v>4</v>
      </c>
      <c r="AM40" s="17" t="s">
        <v>4</v>
      </c>
      <c r="AN40" s="17" t="s">
        <v>4</v>
      </c>
      <c r="AO40" s="17"/>
      <c r="AP40" s="142"/>
      <c r="AQ40" s="234" t="s">
        <v>2</v>
      </c>
      <c r="AR40" s="142"/>
      <c r="AS40" s="260"/>
      <c r="AT40" s="142"/>
      <c r="AU40" s="142"/>
      <c r="AV40" s="234" t="s">
        <v>2</v>
      </c>
      <c r="AW40" s="153">
        <f t="shared" si="2"/>
        <v>0</v>
      </c>
      <c r="AX40" s="232" t="s">
        <v>316</v>
      </c>
      <c r="AY40" s="229">
        <v>41410</v>
      </c>
      <c r="AZ40" s="228" t="s">
        <v>368</v>
      </c>
      <c r="BA40" s="229">
        <v>41774</v>
      </c>
      <c r="BB40" s="6" t="s">
        <v>3</v>
      </c>
      <c r="BC40" s="85"/>
    </row>
    <row r="41" spans="1:56" s="19" customFormat="1" ht="25.5" x14ac:dyDescent="0.2">
      <c r="A41" s="33">
        <v>34</v>
      </c>
      <c r="B41" s="15" t="s">
        <v>317</v>
      </c>
      <c r="C41" s="30" t="s">
        <v>72</v>
      </c>
      <c r="D41" s="25" t="s">
        <v>71</v>
      </c>
      <c r="E41" s="25">
        <v>2011</v>
      </c>
      <c r="F41" s="30" t="s">
        <v>70</v>
      </c>
      <c r="G41" s="5" t="s">
        <v>69</v>
      </c>
      <c r="H41" s="15" t="s">
        <v>68</v>
      </c>
      <c r="I41" s="30" t="s">
        <v>341</v>
      </c>
      <c r="J41" s="82">
        <v>1954</v>
      </c>
      <c r="K41" s="5" t="s">
        <v>67</v>
      </c>
      <c r="L41" s="23" t="s">
        <v>4</v>
      </c>
      <c r="M41" s="23" t="s">
        <v>240</v>
      </c>
      <c r="N41" s="29" t="s">
        <v>20</v>
      </c>
      <c r="O41" s="15" t="s">
        <v>4</v>
      </c>
      <c r="P41" s="15" t="s">
        <v>4</v>
      </c>
      <c r="Q41" s="15" t="s">
        <v>4</v>
      </c>
      <c r="R41" s="17" t="s">
        <v>4</v>
      </c>
      <c r="S41" s="17">
        <v>11917</v>
      </c>
      <c r="T41" s="17">
        <v>39872</v>
      </c>
      <c r="U41" s="11">
        <v>59986</v>
      </c>
      <c r="V41" s="11">
        <v>87692</v>
      </c>
      <c r="W41" s="11">
        <v>118430</v>
      </c>
      <c r="X41" s="11">
        <v>142959</v>
      </c>
      <c r="Y41" s="74">
        <v>187848</v>
      </c>
      <c r="Z41" s="10">
        <v>16100</v>
      </c>
      <c r="AA41" s="165">
        <v>16100</v>
      </c>
      <c r="AB41" s="165">
        <v>17200</v>
      </c>
      <c r="AC41" s="10">
        <v>19300</v>
      </c>
      <c r="AD41" s="108">
        <v>21400</v>
      </c>
      <c r="AE41" s="101">
        <v>21400</v>
      </c>
      <c r="AF41" s="10">
        <v>24000</v>
      </c>
      <c r="AG41" s="11">
        <v>27600</v>
      </c>
      <c r="AH41" s="11">
        <v>32000</v>
      </c>
      <c r="AI41" s="17">
        <v>37000</v>
      </c>
      <c r="AJ41" s="17">
        <v>45000</v>
      </c>
      <c r="AK41" s="31">
        <v>54899.98</v>
      </c>
      <c r="AL41" s="17" t="s">
        <v>4</v>
      </c>
      <c r="AM41" s="17" t="s">
        <v>4</v>
      </c>
      <c r="AN41" s="17" t="s">
        <v>4</v>
      </c>
      <c r="AO41" s="17"/>
      <c r="AP41" s="142"/>
      <c r="AQ41" s="234" t="s">
        <v>2</v>
      </c>
      <c r="AR41" s="142"/>
      <c r="AS41" s="260"/>
      <c r="AT41" s="142"/>
      <c r="AU41" s="142"/>
      <c r="AV41" s="234" t="s">
        <v>2</v>
      </c>
      <c r="AW41" s="153">
        <f t="shared" si="2"/>
        <v>0</v>
      </c>
      <c r="AX41" s="232" t="s">
        <v>316</v>
      </c>
      <c r="AY41" s="229">
        <v>41410</v>
      </c>
      <c r="AZ41" s="228" t="s">
        <v>368</v>
      </c>
      <c r="BA41" s="229">
        <v>41774</v>
      </c>
      <c r="BB41" s="6" t="s">
        <v>3</v>
      </c>
      <c r="BC41" s="85"/>
      <c r="BD41" s="22"/>
    </row>
    <row r="42" spans="1:56" s="19" customFormat="1" ht="38.25" x14ac:dyDescent="0.2">
      <c r="A42" s="33">
        <v>35</v>
      </c>
      <c r="B42" s="15" t="s">
        <v>321</v>
      </c>
      <c r="C42" s="15" t="s">
        <v>66</v>
      </c>
      <c r="D42" s="15" t="s">
        <v>43</v>
      </c>
      <c r="E42" s="15">
        <v>2010</v>
      </c>
      <c r="F42" s="15" t="s">
        <v>65</v>
      </c>
      <c r="G42" s="5" t="s">
        <v>64</v>
      </c>
      <c r="H42" s="15" t="s">
        <v>40</v>
      </c>
      <c r="I42" s="15" t="s">
        <v>63</v>
      </c>
      <c r="J42" s="17">
        <v>2960</v>
      </c>
      <c r="K42" s="15" t="s">
        <v>62</v>
      </c>
      <c r="L42" s="23" t="s">
        <v>4</v>
      </c>
      <c r="M42" s="23" t="s">
        <v>240</v>
      </c>
      <c r="N42" s="15" t="s">
        <v>37</v>
      </c>
      <c r="O42" s="17" t="s">
        <v>4</v>
      </c>
      <c r="P42" s="17" t="s">
        <v>4</v>
      </c>
      <c r="Q42" s="15">
        <v>1968</v>
      </c>
      <c r="R42" s="17">
        <v>5474</v>
      </c>
      <c r="S42" s="17">
        <v>26921</v>
      </c>
      <c r="T42" s="17">
        <v>48636</v>
      </c>
      <c r="U42" s="11">
        <v>66767</v>
      </c>
      <c r="V42" s="11">
        <v>90905</v>
      </c>
      <c r="W42" s="11">
        <v>116506</v>
      </c>
      <c r="X42" s="11">
        <v>130034</v>
      </c>
      <c r="Y42" s="74">
        <v>184835</v>
      </c>
      <c r="Z42" s="10">
        <v>24000</v>
      </c>
      <c r="AA42" s="165">
        <v>24000</v>
      </c>
      <c r="AB42" s="165">
        <v>26100</v>
      </c>
      <c r="AC42" s="10">
        <v>29700</v>
      </c>
      <c r="AD42" s="108">
        <v>33000</v>
      </c>
      <c r="AE42" s="101">
        <v>33000</v>
      </c>
      <c r="AF42" s="10">
        <v>35000</v>
      </c>
      <c r="AG42" s="11">
        <v>37300</v>
      </c>
      <c r="AH42" s="11">
        <v>42500</v>
      </c>
      <c r="AI42" s="17">
        <v>49500</v>
      </c>
      <c r="AJ42" s="17">
        <v>63000</v>
      </c>
      <c r="AK42" s="17">
        <v>80000</v>
      </c>
      <c r="AL42" s="17">
        <v>105950</v>
      </c>
      <c r="AM42" s="17" t="s">
        <v>4</v>
      </c>
      <c r="AN42" s="17" t="s">
        <v>4</v>
      </c>
      <c r="AO42" s="17"/>
      <c r="AP42" s="142"/>
      <c r="AQ42" s="234" t="s">
        <v>2</v>
      </c>
      <c r="AR42" s="142"/>
      <c r="AS42" s="260"/>
      <c r="AT42" s="142"/>
      <c r="AU42" s="142"/>
      <c r="AV42" s="234" t="s">
        <v>2</v>
      </c>
      <c r="AW42" s="153">
        <f t="shared" si="2"/>
        <v>0</v>
      </c>
      <c r="AX42" s="232" t="s">
        <v>316</v>
      </c>
      <c r="AY42" s="229">
        <v>41436</v>
      </c>
      <c r="AZ42" s="228" t="s">
        <v>368</v>
      </c>
      <c r="BA42" s="229">
        <v>41800</v>
      </c>
      <c r="BB42" s="6" t="s">
        <v>3</v>
      </c>
      <c r="BC42" s="86"/>
    </row>
    <row r="43" spans="1:56" s="19" customFormat="1" ht="25.5" x14ac:dyDescent="0.2">
      <c r="A43" s="33">
        <v>36</v>
      </c>
      <c r="B43" s="15" t="s">
        <v>59</v>
      </c>
      <c r="C43" s="15" t="s">
        <v>61</v>
      </c>
      <c r="D43" s="15" t="s">
        <v>10</v>
      </c>
      <c r="E43" s="15">
        <v>2007</v>
      </c>
      <c r="F43" s="15" t="s">
        <v>57</v>
      </c>
      <c r="G43" s="15" t="s">
        <v>16</v>
      </c>
      <c r="H43" s="17" t="s">
        <v>4</v>
      </c>
      <c r="I43" s="15" t="s">
        <v>360</v>
      </c>
      <c r="J43" s="17">
        <v>600</v>
      </c>
      <c r="K43" s="15" t="s">
        <v>60</v>
      </c>
      <c r="L43" s="87" t="s">
        <v>4</v>
      </c>
      <c r="M43" s="87" t="s">
        <v>4</v>
      </c>
      <c r="N43" s="15" t="s">
        <v>4</v>
      </c>
      <c r="O43" s="230"/>
      <c r="P43" s="17" t="s">
        <v>4</v>
      </c>
      <c r="Q43" s="17" t="s">
        <v>4</v>
      </c>
      <c r="R43" s="17" t="s">
        <v>4</v>
      </c>
      <c r="S43" s="17" t="s">
        <v>4</v>
      </c>
      <c r="T43" s="17" t="s">
        <v>4</v>
      </c>
      <c r="U43" s="11" t="s">
        <v>4</v>
      </c>
      <c r="V43" s="11"/>
      <c r="W43" s="11" t="s">
        <v>4</v>
      </c>
      <c r="X43" s="11" t="s">
        <v>4</v>
      </c>
      <c r="Y43" s="11" t="s">
        <v>4</v>
      </c>
      <c r="Z43" s="11" t="s">
        <v>4</v>
      </c>
      <c r="AA43" s="11" t="s">
        <v>4</v>
      </c>
      <c r="AB43" s="11" t="s">
        <v>4</v>
      </c>
      <c r="AC43" s="11" t="s">
        <v>4</v>
      </c>
      <c r="AD43" s="109" t="s">
        <v>4</v>
      </c>
      <c r="AE43" s="102" t="s">
        <v>4</v>
      </c>
      <c r="AF43" s="10" t="s">
        <v>4</v>
      </c>
      <c r="AG43" s="11" t="s">
        <v>4</v>
      </c>
      <c r="AH43" s="11" t="s">
        <v>4</v>
      </c>
      <c r="AI43" s="17" t="s">
        <v>4</v>
      </c>
      <c r="AJ43" s="17" t="s">
        <v>4</v>
      </c>
      <c r="AK43" s="17" t="s">
        <v>4</v>
      </c>
      <c r="AL43" s="17" t="s">
        <v>4</v>
      </c>
      <c r="AM43" s="17" t="s">
        <v>4</v>
      </c>
      <c r="AN43" s="17" t="s">
        <v>4</v>
      </c>
      <c r="AO43" s="17"/>
      <c r="AP43" s="142"/>
      <c r="AQ43" s="234" t="s">
        <v>2</v>
      </c>
      <c r="AR43" s="234" t="s">
        <v>2</v>
      </c>
      <c r="AS43" s="259" t="s">
        <v>2</v>
      </c>
      <c r="AT43" s="234" t="s">
        <v>2</v>
      </c>
      <c r="AU43" s="234" t="s">
        <v>2</v>
      </c>
      <c r="AV43" s="234" t="s">
        <v>2</v>
      </c>
      <c r="AW43" s="153">
        <f t="shared" si="2"/>
        <v>0</v>
      </c>
      <c r="AX43" s="232" t="s">
        <v>316</v>
      </c>
      <c r="AY43" s="229">
        <v>41440</v>
      </c>
      <c r="AZ43" s="228" t="s">
        <v>368</v>
      </c>
      <c r="BA43" s="229">
        <v>41804</v>
      </c>
      <c r="BB43" s="6" t="s">
        <v>3</v>
      </c>
      <c r="BC43" s="67"/>
    </row>
    <row r="44" spans="1:56" s="19" customFormat="1" ht="25.5" x14ac:dyDescent="0.2">
      <c r="A44" s="33">
        <v>37</v>
      </c>
      <c r="B44" s="15" t="s">
        <v>59</v>
      </c>
      <c r="C44" s="15" t="s">
        <v>58</v>
      </c>
      <c r="D44" s="15" t="s">
        <v>10</v>
      </c>
      <c r="E44" s="15">
        <v>2007</v>
      </c>
      <c r="F44" s="15" t="s">
        <v>57</v>
      </c>
      <c r="G44" s="15" t="s">
        <v>16</v>
      </c>
      <c r="H44" s="17" t="s">
        <v>4</v>
      </c>
      <c r="I44" s="15" t="s">
        <v>360</v>
      </c>
      <c r="J44" s="17">
        <v>600</v>
      </c>
      <c r="K44" s="15" t="s">
        <v>56</v>
      </c>
      <c r="L44" s="87" t="s">
        <v>4</v>
      </c>
      <c r="M44" s="87" t="s">
        <v>4</v>
      </c>
      <c r="N44" s="15" t="s">
        <v>4</v>
      </c>
      <c r="O44" s="17" t="s">
        <v>4</v>
      </c>
      <c r="P44" s="17" t="s">
        <v>4</v>
      </c>
      <c r="Q44" s="17" t="s">
        <v>4</v>
      </c>
      <c r="R44" s="17" t="s">
        <v>4</v>
      </c>
      <c r="S44" s="17" t="s">
        <v>4</v>
      </c>
      <c r="T44" s="17" t="s">
        <v>4</v>
      </c>
      <c r="U44" s="11" t="s">
        <v>4</v>
      </c>
      <c r="V44" s="11"/>
      <c r="W44" s="11" t="s">
        <v>4</v>
      </c>
      <c r="X44" s="11" t="s">
        <v>4</v>
      </c>
      <c r="Y44" s="11" t="s">
        <v>4</v>
      </c>
      <c r="Z44" s="11" t="s">
        <v>4</v>
      </c>
      <c r="AA44" s="11" t="s">
        <v>4</v>
      </c>
      <c r="AB44" s="11" t="s">
        <v>4</v>
      </c>
      <c r="AC44" s="11" t="s">
        <v>4</v>
      </c>
      <c r="AD44" s="109" t="s">
        <v>4</v>
      </c>
      <c r="AE44" s="102" t="s">
        <v>4</v>
      </c>
      <c r="AF44" s="10" t="s">
        <v>4</v>
      </c>
      <c r="AG44" s="11" t="s">
        <v>4</v>
      </c>
      <c r="AH44" s="11" t="s">
        <v>4</v>
      </c>
      <c r="AI44" s="17" t="s">
        <v>4</v>
      </c>
      <c r="AJ44" s="17" t="s">
        <v>4</v>
      </c>
      <c r="AK44" s="17" t="s">
        <v>4</v>
      </c>
      <c r="AL44" s="17" t="s">
        <v>4</v>
      </c>
      <c r="AM44" s="17" t="s">
        <v>4</v>
      </c>
      <c r="AN44" s="17" t="s">
        <v>4</v>
      </c>
      <c r="AO44" s="17"/>
      <c r="AP44" s="142"/>
      <c r="AQ44" s="234" t="s">
        <v>2</v>
      </c>
      <c r="AR44" s="234" t="s">
        <v>2</v>
      </c>
      <c r="AS44" s="259" t="s">
        <v>2</v>
      </c>
      <c r="AT44" s="234" t="s">
        <v>2</v>
      </c>
      <c r="AU44" s="234" t="s">
        <v>2</v>
      </c>
      <c r="AV44" s="234" t="s">
        <v>2</v>
      </c>
      <c r="AW44" s="153">
        <f t="shared" si="2"/>
        <v>0</v>
      </c>
      <c r="AX44" s="232" t="s">
        <v>316</v>
      </c>
      <c r="AY44" s="229">
        <v>41440</v>
      </c>
      <c r="AZ44" s="228" t="s">
        <v>368</v>
      </c>
      <c r="BA44" s="229">
        <v>41804</v>
      </c>
      <c r="BB44" s="6" t="s">
        <v>3</v>
      </c>
      <c r="BC44" s="67"/>
    </row>
    <row r="45" spans="1:56" s="19" customFormat="1" ht="38.25" x14ac:dyDescent="0.2">
      <c r="A45" s="33">
        <v>38</v>
      </c>
      <c r="B45" s="15" t="s">
        <v>322</v>
      </c>
      <c r="C45" s="15" t="s">
        <v>55</v>
      </c>
      <c r="D45" s="15" t="s">
        <v>22</v>
      </c>
      <c r="E45" s="15">
        <v>2007</v>
      </c>
      <c r="F45" s="15" t="s">
        <v>54</v>
      </c>
      <c r="G45" s="5" t="s">
        <v>53</v>
      </c>
      <c r="H45" s="15" t="s">
        <v>46</v>
      </c>
      <c r="I45" s="15" t="s">
        <v>349</v>
      </c>
      <c r="J45" s="17">
        <v>1925</v>
      </c>
      <c r="K45" s="15" t="s">
        <v>52</v>
      </c>
      <c r="L45" s="23" t="s">
        <v>51</v>
      </c>
      <c r="M45" s="23" t="s">
        <v>240</v>
      </c>
      <c r="N45" s="15" t="s">
        <v>50</v>
      </c>
      <c r="O45" s="15">
        <v>13183</v>
      </c>
      <c r="P45" s="15">
        <v>39880</v>
      </c>
      <c r="Q45" s="15">
        <v>68375</v>
      </c>
      <c r="R45" s="17">
        <v>97226</v>
      </c>
      <c r="S45" s="17">
        <v>127785</v>
      </c>
      <c r="T45" s="17">
        <v>155916</v>
      </c>
      <c r="U45" s="11">
        <v>181880</v>
      </c>
      <c r="V45" s="11">
        <v>212932</v>
      </c>
      <c r="W45" s="11">
        <v>246253</v>
      </c>
      <c r="X45" s="11">
        <v>269081</v>
      </c>
      <c r="Y45" s="74">
        <v>302980</v>
      </c>
      <c r="Z45" s="10">
        <v>9400</v>
      </c>
      <c r="AA45" s="165">
        <v>9400</v>
      </c>
      <c r="AB45" s="165">
        <v>10300</v>
      </c>
      <c r="AC45" s="10">
        <v>11250</v>
      </c>
      <c r="AD45" s="108">
        <v>12500</v>
      </c>
      <c r="AE45" s="101">
        <v>12500</v>
      </c>
      <c r="AF45" s="10">
        <v>14500</v>
      </c>
      <c r="AG45" s="11">
        <v>16000</v>
      </c>
      <c r="AH45" s="11">
        <v>18000</v>
      </c>
      <c r="AI45" s="17">
        <v>22000</v>
      </c>
      <c r="AJ45" s="17">
        <v>27000</v>
      </c>
      <c r="AK45" s="17">
        <v>32000</v>
      </c>
      <c r="AL45" s="17">
        <v>39000</v>
      </c>
      <c r="AM45" s="17">
        <v>44000</v>
      </c>
      <c r="AN45" s="17">
        <v>60000</v>
      </c>
      <c r="AO45" s="17"/>
      <c r="AP45" s="142"/>
      <c r="AQ45" s="234" t="s">
        <v>2</v>
      </c>
      <c r="AR45" s="142"/>
      <c r="AS45" s="260"/>
      <c r="AT45" s="142"/>
      <c r="AU45" s="142"/>
      <c r="AV45" s="234" t="s">
        <v>2</v>
      </c>
      <c r="AW45" s="153">
        <f t="shared" si="2"/>
        <v>0</v>
      </c>
      <c r="AX45" s="232" t="s">
        <v>316</v>
      </c>
      <c r="AY45" s="229">
        <v>41471</v>
      </c>
      <c r="AZ45" s="228" t="s">
        <v>368</v>
      </c>
      <c r="BA45" s="229">
        <v>41835</v>
      </c>
      <c r="BB45" s="6" t="s">
        <v>3</v>
      </c>
      <c r="BC45" s="34"/>
    </row>
    <row r="46" spans="1:56" s="19" customFormat="1" ht="25.5" x14ac:dyDescent="0.2">
      <c r="A46" s="33">
        <v>39</v>
      </c>
      <c r="B46" s="5" t="s">
        <v>322</v>
      </c>
      <c r="C46" s="25" t="s">
        <v>49</v>
      </c>
      <c r="D46" s="25" t="s">
        <v>22</v>
      </c>
      <c r="E46" s="25">
        <v>2007</v>
      </c>
      <c r="F46" s="25" t="s">
        <v>48</v>
      </c>
      <c r="G46" s="25" t="s">
        <v>47</v>
      </c>
      <c r="H46" s="5" t="s">
        <v>46</v>
      </c>
      <c r="I46" s="25" t="s">
        <v>349</v>
      </c>
      <c r="J46" s="27">
        <v>1925</v>
      </c>
      <c r="K46" s="25" t="s">
        <v>45</v>
      </c>
      <c r="L46" s="25" t="s">
        <v>4</v>
      </c>
      <c r="M46" s="23" t="s">
        <v>240</v>
      </c>
      <c r="N46" s="25" t="s">
        <v>20</v>
      </c>
      <c r="O46" s="27">
        <v>7484</v>
      </c>
      <c r="P46" s="27">
        <v>27040</v>
      </c>
      <c r="Q46" s="27">
        <v>43000</v>
      </c>
      <c r="R46" s="11">
        <v>66300</v>
      </c>
      <c r="S46" s="11">
        <v>94469</v>
      </c>
      <c r="T46" s="11">
        <v>117600</v>
      </c>
      <c r="U46" s="11">
        <v>145000</v>
      </c>
      <c r="V46" s="11">
        <v>179056</v>
      </c>
      <c r="W46" s="11">
        <v>209180</v>
      </c>
      <c r="X46" s="11">
        <v>230594</v>
      </c>
      <c r="Y46" s="74">
        <v>259884</v>
      </c>
      <c r="Z46" s="10">
        <v>10600</v>
      </c>
      <c r="AA46" s="165">
        <v>10600</v>
      </c>
      <c r="AB46" s="165">
        <v>11500</v>
      </c>
      <c r="AC46" s="10">
        <v>12400</v>
      </c>
      <c r="AD46" s="108">
        <v>13800</v>
      </c>
      <c r="AE46" s="101">
        <v>13800</v>
      </c>
      <c r="AF46" s="10">
        <v>16800</v>
      </c>
      <c r="AG46" s="11">
        <v>18500</v>
      </c>
      <c r="AH46" s="11">
        <v>20500</v>
      </c>
      <c r="AI46" s="11">
        <v>23000</v>
      </c>
      <c r="AJ46" s="11">
        <v>28500</v>
      </c>
      <c r="AK46" s="26">
        <v>35000</v>
      </c>
      <c r="AL46" s="26">
        <v>41000</v>
      </c>
      <c r="AM46" s="26">
        <v>44600</v>
      </c>
      <c r="AN46" s="26">
        <v>60000</v>
      </c>
      <c r="AO46" s="26"/>
      <c r="AP46" s="142"/>
      <c r="AQ46" s="234" t="s">
        <v>2</v>
      </c>
      <c r="AR46" s="142"/>
      <c r="AS46" s="260"/>
      <c r="AT46" s="142"/>
      <c r="AU46" s="142"/>
      <c r="AV46" s="142"/>
      <c r="AW46" s="153">
        <f t="shared" si="2"/>
        <v>0</v>
      </c>
      <c r="AX46" s="232" t="s">
        <v>316</v>
      </c>
      <c r="AY46" s="229">
        <v>41471</v>
      </c>
      <c r="AZ46" s="228" t="s">
        <v>368</v>
      </c>
      <c r="BA46" s="229">
        <v>41835</v>
      </c>
      <c r="BB46" s="6" t="s">
        <v>3</v>
      </c>
      <c r="BC46" s="116" t="s">
        <v>238</v>
      </c>
    </row>
    <row r="47" spans="1:56" s="19" customFormat="1" ht="38.25" x14ac:dyDescent="0.2">
      <c r="A47" s="33">
        <v>40</v>
      </c>
      <c r="B47" s="15" t="s">
        <v>321</v>
      </c>
      <c r="C47" s="15" t="s">
        <v>44</v>
      </c>
      <c r="D47" s="15" t="s">
        <v>43</v>
      </c>
      <c r="E47" s="15">
        <v>2009</v>
      </c>
      <c r="F47" s="15" t="s">
        <v>42</v>
      </c>
      <c r="G47" s="5" t="s">
        <v>41</v>
      </c>
      <c r="H47" s="15" t="s">
        <v>40</v>
      </c>
      <c r="I47" s="15" t="s">
        <v>39</v>
      </c>
      <c r="J47" s="17">
        <v>2960</v>
      </c>
      <c r="K47" s="15" t="s">
        <v>38</v>
      </c>
      <c r="L47" s="23" t="s">
        <v>4</v>
      </c>
      <c r="M47" s="23" t="s">
        <v>240</v>
      </c>
      <c r="N47" s="15" t="s">
        <v>37</v>
      </c>
      <c r="O47" s="15" t="s">
        <v>4</v>
      </c>
      <c r="P47" s="15" t="s">
        <v>4</v>
      </c>
      <c r="Q47" s="15">
        <v>4134</v>
      </c>
      <c r="R47" s="17">
        <v>25559</v>
      </c>
      <c r="S47" s="17">
        <v>47293</v>
      </c>
      <c r="T47" s="17">
        <v>70738</v>
      </c>
      <c r="U47" s="11">
        <v>88801</v>
      </c>
      <c r="V47" s="11">
        <v>109224</v>
      </c>
      <c r="W47" s="11">
        <v>131316</v>
      </c>
      <c r="X47" s="11">
        <v>151362</v>
      </c>
      <c r="Y47" s="74">
        <v>181945</v>
      </c>
      <c r="Z47" s="10">
        <v>21400</v>
      </c>
      <c r="AA47" s="165">
        <v>21400</v>
      </c>
      <c r="AB47" s="165">
        <v>23500</v>
      </c>
      <c r="AC47" s="10">
        <v>25200</v>
      </c>
      <c r="AD47" s="108">
        <v>28000</v>
      </c>
      <c r="AE47" s="101">
        <v>28000</v>
      </c>
      <c r="AF47" s="10">
        <v>29900</v>
      </c>
      <c r="AG47" s="11">
        <v>32200</v>
      </c>
      <c r="AH47" s="11">
        <v>36500</v>
      </c>
      <c r="AI47" s="17">
        <v>41000</v>
      </c>
      <c r="AJ47" s="17">
        <v>48000</v>
      </c>
      <c r="AK47" s="17">
        <v>63000</v>
      </c>
      <c r="AL47" s="17">
        <v>77000</v>
      </c>
      <c r="AM47" s="17">
        <v>100333</v>
      </c>
      <c r="AN47" s="17" t="s">
        <v>4</v>
      </c>
      <c r="AO47" s="17"/>
      <c r="AP47" s="142"/>
      <c r="AQ47" s="234" t="s">
        <v>2</v>
      </c>
      <c r="AR47" s="142"/>
      <c r="AS47" s="260"/>
      <c r="AT47" s="142"/>
      <c r="AU47" s="142"/>
      <c r="AV47" s="234" t="s">
        <v>2</v>
      </c>
      <c r="AW47" s="153">
        <f t="shared" si="2"/>
        <v>0</v>
      </c>
      <c r="AX47" s="232" t="s">
        <v>316</v>
      </c>
      <c r="AY47" s="229">
        <v>41478</v>
      </c>
      <c r="AZ47" s="228" t="s">
        <v>368</v>
      </c>
      <c r="BA47" s="229">
        <v>41842</v>
      </c>
      <c r="BB47" s="6" t="s">
        <v>3</v>
      </c>
      <c r="BC47" s="64"/>
    </row>
    <row r="48" spans="1:56" s="19" customFormat="1" ht="25.5" x14ac:dyDescent="0.2">
      <c r="A48" s="33">
        <v>41</v>
      </c>
      <c r="B48" s="15" t="s">
        <v>36</v>
      </c>
      <c r="C48" s="15" t="s">
        <v>35</v>
      </c>
      <c r="D48" s="15" t="s">
        <v>10</v>
      </c>
      <c r="E48" s="15">
        <v>2010</v>
      </c>
      <c r="F48" s="15" t="s">
        <v>34</v>
      </c>
      <c r="G48" s="5" t="s">
        <v>4</v>
      </c>
      <c r="H48" s="15" t="s">
        <v>4</v>
      </c>
      <c r="I48" s="15" t="s">
        <v>359</v>
      </c>
      <c r="J48" s="17">
        <v>600</v>
      </c>
      <c r="K48" s="15" t="s">
        <v>33</v>
      </c>
      <c r="L48" s="23" t="s">
        <v>4</v>
      </c>
      <c r="M48" s="23" t="s">
        <v>4</v>
      </c>
      <c r="N48" s="15" t="s">
        <v>4</v>
      </c>
      <c r="O48" s="15" t="s">
        <v>4</v>
      </c>
      <c r="P48" s="15" t="s">
        <v>4</v>
      </c>
      <c r="Q48" s="15" t="s">
        <v>4</v>
      </c>
      <c r="R48" s="17" t="s">
        <v>4</v>
      </c>
      <c r="S48" s="17" t="s">
        <v>4</v>
      </c>
      <c r="T48" s="17" t="s">
        <v>4</v>
      </c>
      <c r="U48" s="11" t="s">
        <v>4</v>
      </c>
      <c r="V48" s="11"/>
      <c r="W48" s="11" t="s">
        <v>4</v>
      </c>
      <c r="X48" s="10" t="s">
        <v>4</v>
      </c>
      <c r="Y48" s="10" t="s">
        <v>4</v>
      </c>
      <c r="Z48" s="10" t="s">
        <v>4</v>
      </c>
      <c r="AA48" s="10" t="s">
        <v>4</v>
      </c>
      <c r="AB48" s="10" t="s">
        <v>4</v>
      </c>
      <c r="AC48" s="10"/>
      <c r="AD48" s="108" t="s">
        <v>4</v>
      </c>
      <c r="AE48" s="101" t="s">
        <v>4</v>
      </c>
      <c r="AF48" s="10" t="s">
        <v>4</v>
      </c>
      <c r="AG48" s="11" t="s">
        <v>4</v>
      </c>
      <c r="AH48" s="11" t="s">
        <v>4</v>
      </c>
      <c r="AI48" s="17" t="s">
        <v>4</v>
      </c>
      <c r="AJ48" s="17" t="s">
        <v>4</v>
      </c>
      <c r="AK48" s="17" t="s">
        <v>4</v>
      </c>
      <c r="AL48" s="17" t="s">
        <v>4</v>
      </c>
      <c r="AM48" s="17" t="s">
        <v>4</v>
      </c>
      <c r="AN48" s="17" t="s">
        <v>4</v>
      </c>
      <c r="AO48" s="17"/>
      <c r="AP48" s="142"/>
      <c r="AQ48" s="234" t="s">
        <v>2</v>
      </c>
      <c r="AR48" s="234" t="s">
        <v>2</v>
      </c>
      <c r="AS48" s="259" t="s">
        <v>2</v>
      </c>
      <c r="AT48" s="234" t="s">
        <v>2</v>
      </c>
      <c r="AU48" s="234" t="s">
        <v>2</v>
      </c>
      <c r="AV48" s="234" t="s">
        <v>2</v>
      </c>
      <c r="AW48" s="153">
        <f t="shared" si="2"/>
        <v>0</v>
      </c>
      <c r="AX48" s="232" t="s">
        <v>316</v>
      </c>
      <c r="AY48" s="229">
        <v>41478</v>
      </c>
      <c r="AZ48" s="228" t="s">
        <v>368</v>
      </c>
      <c r="BA48" s="229">
        <v>41842</v>
      </c>
      <c r="BB48" s="6" t="s">
        <v>3</v>
      </c>
      <c r="BC48" s="86"/>
    </row>
    <row r="49" spans="1:55" s="19" customFormat="1" ht="25.5" x14ac:dyDescent="0.2">
      <c r="A49" s="33">
        <v>42</v>
      </c>
      <c r="B49" s="5" t="s">
        <v>323</v>
      </c>
      <c r="C49" s="5" t="s">
        <v>32</v>
      </c>
      <c r="D49" s="15" t="s">
        <v>22</v>
      </c>
      <c r="E49" s="15">
        <v>2016</v>
      </c>
      <c r="F49" s="15" t="s">
        <v>31</v>
      </c>
      <c r="G49" s="5"/>
      <c r="H49" s="15" t="s">
        <v>21</v>
      </c>
      <c r="I49" s="25" t="s">
        <v>349</v>
      </c>
      <c r="J49" s="17">
        <v>2000</v>
      </c>
      <c r="K49" s="15" t="s">
        <v>30</v>
      </c>
      <c r="L49" s="23"/>
      <c r="M49" s="23" t="s">
        <v>240</v>
      </c>
      <c r="N49" s="15" t="s">
        <v>20</v>
      </c>
      <c r="O49" s="15"/>
      <c r="P49" s="15"/>
      <c r="Q49" s="15"/>
      <c r="R49" s="17"/>
      <c r="S49" s="17"/>
      <c r="T49" s="17"/>
      <c r="U49" s="11"/>
      <c r="V49" s="11"/>
      <c r="W49" s="11"/>
      <c r="X49" s="11">
        <v>4657</v>
      </c>
      <c r="Y49" s="74">
        <v>32675</v>
      </c>
      <c r="Z49" s="10">
        <v>31200</v>
      </c>
      <c r="AA49" s="165">
        <v>31200</v>
      </c>
      <c r="AB49" s="165">
        <v>34500</v>
      </c>
      <c r="AC49" s="10">
        <v>45800</v>
      </c>
      <c r="AD49" s="108">
        <v>54100</v>
      </c>
      <c r="AE49" s="101">
        <v>54100</v>
      </c>
      <c r="AF49" s="10">
        <v>67650</v>
      </c>
      <c r="AG49" s="11"/>
      <c r="AH49" s="11"/>
      <c r="AI49" s="17"/>
      <c r="AJ49" s="17"/>
      <c r="AK49" s="17"/>
      <c r="AL49" s="17"/>
      <c r="AM49" s="17"/>
      <c r="AN49" s="17"/>
      <c r="AO49" s="17">
        <v>67650</v>
      </c>
      <c r="AP49" s="142"/>
      <c r="AQ49" s="234" t="s">
        <v>2</v>
      </c>
      <c r="AR49" s="142"/>
      <c r="AS49" s="260"/>
      <c r="AT49" s="142"/>
      <c r="AU49" s="142"/>
      <c r="AV49" s="142"/>
      <c r="AW49" s="153">
        <f t="shared" si="2"/>
        <v>0</v>
      </c>
      <c r="AX49" s="232" t="s">
        <v>316</v>
      </c>
      <c r="AY49" s="229">
        <v>42580</v>
      </c>
      <c r="AZ49" s="228" t="s">
        <v>368</v>
      </c>
      <c r="BA49" s="229">
        <v>42944</v>
      </c>
      <c r="BB49" s="6" t="s">
        <v>3</v>
      </c>
      <c r="BC49" s="231"/>
    </row>
    <row r="50" spans="1:55" s="19" customFormat="1" ht="36.75" customHeight="1" x14ac:dyDescent="0.2">
      <c r="A50" s="33">
        <v>43</v>
      </c>
      <c r="B50" s="5" t="s">
        <v>376</v>
      </c>
      <c r="C50" s="5" t="s">
        <v>377</v>
      </c>
      <c r="D50" s="15" t="s">
        <v>149</v>
      </c>
      <c r="E50" s="15">
        <v>2018</v>
      </c>
      <c r="F50" s="15" t="s">
        <v>378</v>
      </c>
      <c r="G50" s="5"/>
      <c r="H50" s="15" t="s">
        <v>4</v>
      </c>
      <c r="I50" s="25">
        <v>473</v>
      </c>
      <c r="J50" s="17">
        <v>750</v>
      </c>
      <c r="K50" s="15" t="s">
        <v>379</v>
      </c>
      <c r="L50" s="23"/>
      <c r="M50" s="23"/>
      <c r="N50" s="23"/>
      <c r="O50" s="15"/>
      <c r="P50" s="15"/>
      <c r="Q50" s="15"/>
      <c r="R50" s="17"/>
      <c r="S50" s="17"/>
      <c r="T50" s="17"/>
      <c r="U50" s="11"/>
      <c r="V50" s="11"/>
      <c r="W50" s="11"/>
      <c r="X50" s="11" t="s">
        <v>4</v>
      </c>
      <c r="Y50" s="74" t="s">
        <v>4</v>
      </c>
      <c r="Z50" s="10">
        <v>5460</v>
      </c>
      <c r="AA50" s="165">
        <v>5460</v>
      </c>
      <c r="AB50" s="165">
        <v>6600</v>
      </c>
      <c r="AC50" s="10">
        <v>8270</v>
      </c>
      <c r="AD50" s="108"/>
      <c r="AE50" s="101"/>
      <c r="AF50" s="10"/>
      <c r="AG50" s="11"/>
      <c r="AH50" s="11"/>
      <c r="AI50" s="17"/>
      <c r="AJ50" s="17"/>
      <c r="AK50" s="17"/>
      <c r="AL50" s="17"/>
      <c r="AM50" s="17"/>
      <c r="AN50" s="17"/>
      <c r="AO50" s="17">
        <v>8270</v>
      </c>
      <c r="AP50" s="142"/>
      <c r="AQ50" s="234" t="s">
        <v>2</v>
      </c>
      <c r="AR50" s="142"/>
      <c r="AS50" s="260"/>
      <c r="AT50" s="234" t="s">
        <v>2</v>
      </c>
      <c r="AU50" s="234" t="s">
        <v>2</v>
      </c>
      <c r="AV50" s="234" t="s">
        <v>2</v>
      </c>
      <c r="AW50" s="153">
        <f t="shared" si="2"/>
        <v>0</v>
      </c>
      <c r="AX50" s="232" t="s">
        <v>316</v>
      </c>
      <c r="AY50" s="229">
        <v>43714</v>
      </c>
      <c r="AZ50" s="228" t="s">
        <v>368</v>
      </c>
      <c r="BA50" s="229">
        <v>44079</v>
      </c>
      <c r="BB50" s="6" t="s">
        <v>3</v>
      </c>
      <c r="BC50" s="116" t="s">
        <v>238</v>
      </c>
    </row>
    <row r="51" spans="1:55" s="19" customFormat="1" ht="54" x14ac:dyDescent="0.2">
      <c r="A51" s="33">
        <v>44</v>
      </c>
      <c r="B51" s="5" t="s">
        <v>324</v>
      </c>
      <c r="C51" s="5" t="s">
        <v>297</v>
      </c>
      <c r="D51" s="5" t="s">
        <v>154</v>
      </c>
      <c r="E51" s="15">
        <v>2017</v>
      </c>
      <c r="F51" s="15" t="s">
        <v>296</v>
      </c>
      <c r="G51" s="5"/>
      <c r="H51" s="15" t="s">
        <v>298</v>
      </c>
      <c r="I51" s="15" t="s">
        <v>352</v>
      </c>
      <c r="J51" s="17">
        <v>6200</v>
      </c>
      <c r="K51" s="15" t="s">
        <v>299</v>
      </c>
      <c r="L51" s="23"/>
      <c r="M51" s="23" t="s">
        <v>240</v>
      </c>
      <c r="N51" s="15" t="s">
        <v>202</v>
      </c>
      <c r="O51" s="15"/>
      <c r="P51" s="15"/>
      <c r="Q51" s="15"/>
      <c r="R51" s="17"/>
      <c r="S51" s="17"/>
      <c r="T51" s="17"/>
      <c r="U51" s="11"/>
      <c r="V51" s="11"/>
      <c r="W51" s="11"/>
      <c r="X51" s="11"/>
      <c r="Y51" s="74">
        <v>212</v>
      </c>
      <c r="Z51" s="10">
        <v>177400</v>
      </c>
      <c r="AA51" s="165">
        <v>177400</v>
      </c>
      <c r="AB51" s="165">
        <v>197600</v>
      </c>
      <c r="AC51" s="10">
        <v>223300</v>
      </c>
      <c r="AD51" s="108">
        <v>261498</v>
      </c>
      <c r="AE51" s="101">
        <v>261498</v>
      </c>
      <c r="AF51" s="10"/>
      <c r="AG51" s="11"/>
      <c r="AH51" s="11"/>
      <c r="AI51" s="17"/>
      <c r="AJ51" s="17"/>
      <c r="AK51" s="17"/>
      <c r="AL51" s="17"/>
      <c r="AM51" s="17"/>
      <c r="AN51" s="17"/>
      <c r="AO51" s="17">
        <f>199260 + 45264 +16974</f>
        <v>261498</v>
      </c>
      <c r="AP51" s="142"/>
      <c r="AQ51" s="234" t="s">
        <v>2</v>
      </c>
      <c r="AR51" s="142"/>
      <c r="AS51" s="260"/>
      <c r="AT51" s="142"/>
      <c r="AU51" s="234" t="s">
        <v>2</v>
      </c>
      <c r="AV51" s="234" t="s">
        <v>2</v>
      </c>
      <c r="AW51" s="153">
        <f t="shared" si="2"/>
        <v>0</v>
      </c>
      <c r="AX51" s="232" t="s">
        <v>316</v>
      </c>
      <c r="AY51" s="229">
        <v>43011</v>
      </c>
      <c r="AZ51" s="228" t="s">
        <v>368</v>
      </c>
      <c r="BA51" s="229">
        <v>43010</v>
      </c>
      <c r="BB51" s="6" t="s">
        <v>3</v>
      </c>
      <c r="BC51" s="34" t="s">
        <v>306</v>
      </c>
    </row>
    <row r="52" spans="1:55" s="19" customFormat="1" ht="25.5" x14ac:dyDescent="0.2">
      <c r="A52" s="33">
        <v>45</v>
      </c>
      <c r="B52" s="5" t="s">
        <v>29</v>
      </c>
      <c r="C52" s="5" t="s">
        <v>28</v>
      </c>
      <c r="D52" s="5" t="s">
        <v>22</v>
      </c>
      <c r="E52" s="5">
        <v>2000</v>
      </c>
      <c r="F52" s="5" t="s">
        <v>27</v>
      </c>
      <c r="G52" s="5" t="s">
        <v>26</v>
      </c>
      <c r="H52" s="5" t="s">
        <v>25</v>
      </c>
      <c r="I52" s="25" t="s">
        <v>349</v>
      </c>
      <c r="J52" s="17">
        <v>1595</v>
      </c>
      <c r="K52" s="15" t="s">
        <v>24</v>
      </c>
      <c r="L52" s="15" t="s">
        <v>23</v>
      </c>
      <c r="M52" s="23" t="s">
        <v>240</v>
      </c>
      <c r="N52" s="15" t="s">
        <v>20</v>
      </c>
      <c r="O52" s="17">
        <v>148034</v>
      </c>
      <c r="P52" s="21">
        <v>175026</v>
      </c>
      <c r="Q52" s="21">
        <v>201644</v>
      </c>
      <c r="R52" s="21">
        <v>226920</v>
      </c>
      <c r="S52" s="21">
        <v>253705</v>
      </c>
      <c r="T52" s="21">
        <v>267162</v>
      </c>
      <c r="U52" s="21">
        <v>277256</v>
      </c>
      <c r="V52" s="21">
        <v>292213</v>
      </c>
      <c r="W52" s="17">
        <v>309024</v>
      </c>
      <c r="X52" s="17">
        <v>314949</v>
      </c>
      <c r="Y52" s="10" t="s">
        <v>4</v>
      </c>
      <c r="Z52" s="17" t="s">
        <v>4</v>
      </c>
      <c r="AA52" s="17" t="s">
        <v>4</v>
      </c>
      <c r="AB52" s="17" t="s">
        <v>4</v>
      </c>
      <c r="AC52" s="17" t="s">
        <v>4</v>
      </c>
      <c r="AD52" s="127" t="s">
        <v>4</v>
      </c>
      <c r="AE52" s="102" t="s">
        <v>4</v>
      </c>
      <c r="AF52" s="8">
        <v>2200</v>
      </c>
      <c r="AG52" s="17">
        <v>2500</v>
      </c>
      <c r="AH52" s="17">
        <v>3000</v>
      </c>
      <c r="AI52" s="17">
        <v>3400</v>
      </c>
      <c r="AJ52" s="17">
        <v>3800</v>
      </c>
      <c r="AK52" s="17">
        <v>5400</v>
      </c>
      <c r="AL52" s="17">
        <v>6300</v>
      </c>
      <c r="AM52" s="17">
        <v>7500</v>
      </c>
      <c r="AN52" s="17">
        <v>9500</v>
      </c>
      <c r="AO52" s="17"/>
      <c r="AP52" s="142"/>
      <c r="AQ52" s="234" t="s">
        <v>2</v>
      </c>
      <c r="AR52" s="234" t="s">
        <v>2</v>
      </c>
      <c r="AS52" s="259" t="s">
        <v>2</v>
      </c>
      <c r="AT52" s="234" t="s">
        <v>2</v>
      </c>
      <c r="AU52" s="234" t="s">
        <v>2</v>
      </c>
      <c r="AV52" s="234" t="s">
        <v>2</v>
      </c>
      <c r="AW52" s="153">
        <f t="shared" si="2"/>
        <v>0</v>
      </c>
      <c r="AX52" s="232" t="s">
        <v>316</v>
      </c>
      <c r="AY52" s="229">
        <v>41558</v>
      </c>
      <c r="AZ52" s="228" t="s">
        <v>368</v>
      </c>
      <c r="BA52" s="229">
        <v>41922</v>
      </c>
      <c r="BB52" s="6" t="s">
        <v>3</v>
      </c>
      <c r="BC52" s="63"/>
    </row>
    <row r="53" spans="1:55" ht="25.5" x14ac:dyDescent="0.2">
      <c r="A53" s="33">
        <v>46</v>
      </c>
      <c r="B53" s="15" t="s">
        <v>19</v>
      </c>
      <c r="C53" s="15" t="s">
        <v>18</v>
      </c>
      <c r="D53" s="15" t="s">
        <v>10</v>
      </c>
      <c r="E53" s="15">
        <v>2000</v>
      </c>
      <c r="F53" s="15" t="s">
        <v>17</v>
      </c>
      <c r="G53" s="15" t="s">
        <v>16</v>
      </c>
      <c r="H53" s="15" t="s">
        <v>4</v>
      </c>
      <c r="I53" s="15" t="s">
        <v>354</v>
      </c>
      <c r="J53" s="17">
        <v>750</v>
      </c>
      <c r="K53" s="15" t="s">
        <v>15</v>
      </c>
      <c r="L53" s="15" t="s">
        <v>4</v>
      </c>
      <c r="M53" s="15" t="s">
        <v>4</v>
      </c>
      <c r="N53" s="15" t="s">
        <v>4</v>
      </c>
      <c r="O53" s="15" t="s">
        <v>4</v>
      </c>
      <c r="P53" s="15" t="s">
        <v>4</v>
      </c>
      <c r="Q53" s="15" t="s">
        <v>4</v>
      </c>
      <c r="R53" s="17" t="s">
        <v>4</v>
      </c>
      <c r="S53" s="17" t="s">
        <v>4</v>
      </c>
      <c r="T53" s="17" t="s">
        <v>4</v>
      </c>
      <c r="U53" s="11" t="s">
        <v>4</v>
      </c>
      <c r="V53" s="11"/>
      <c r="W53" s="11" t="s">
        <v>4</v>
      </c>
      <c r="X53" s="10" t="s">
        <v>4</v>
      </c>
      <c r="Y53" s="10" t="s">
        <v>4</v>
      </c>
      <c r="Z53" s="17" t="s">
        <v>4</v>
      </c>
      <c r="AA53" s="17" t="s">
        <v>4</v>
      </c>
      <c r="AB53" s="17" t="s">
        <v>4</v>
      </c>
      <c r="AC53" s="10" t="s">
        <v>4</v>
      </c>
      <c r="AD53" s="108" t="s">
        <v>4</v>
      </c>
      <c r="AE53" s="101" t="s">
        <v>4</v>
      </c>
      <c r="AF53" s="10" t="s">
        <v>4</v>
      </c>
      <c r="AG53" s="11" t="s">
        <v>4</v>
      </c>
      <c r="AH53" s="11" t="s">
        <v>4</v>
      </c>
      <c r="AI53" s="17" t="s">
        <v>4</v>
      </c>
      <c r="AJ53" s="17" t="s">
        <v>4</v>
      </c>
      <c r="AK53" s="17" t="s">
        <v>4</v>
      </c>
      <c r="AL53" s="17" t="s">
        <v>4</v>
      </c>
      <c r="AM53" s="17" t="s">
        <v>4</v>
      </c>
      <c r="AN53" s="17" t="s">
        <v>4</v>
      </c>
      <c r="AO53" s="17"/>
      <c r="AP53" s="142"/>
      <c r="AQ53" s="234" t="s">
        <v>2</v>
      </c>
      <c r="AR53" s="234" t="s">
        <v>2</v>
      </c>
      <c r="AS53" s="259" t="s">
        <v>2</v>
      </c>
      <c r="AT53" s="234" t="s">
        <v>2</v>
      </c>
      <c r="AU53" s="234" t="s">
        <v>2</v>
      </c>
      <c r="AV53" s="234" t="s">
        <v>2</v>
      </c>
      <c r="AW53" s="153">
        <f t="shared" si="2"/>
        <v>0</v>
      </c>
      <c r="AX53" s="232" t="s">
        <v>316</v>
      </c>
      <c r="AY53" s="229">
        <v>41609</v>
      </c>
      <c r="AZ53" s="228" t="s">
        <v>368</v>
      </c>
      <c r="BA53" s="229">
        <v>41973</v>
      </c>
      <c r="BB53" s="6" t="s">
        <v>3</v>
      </c>
      <c r="BC53" s="67"/>
    </row>
    <row r="54" spans="1:55" s="19" customFormat="1" ht="25.5" x14ac:dyDescent="0.2">
      <c r="A54" s="33">
        <v>47</v>
      </c>
      <c r="B54" s="5" t="s">
        <v>323</v>
      </c>
      <c r="C54" s="5" t="s">
        <v>279</v>
      </c>
      <c r="D54" s="5" t="s">
        <v>22</v>
      </c>
      <c r="E54" s="5">
        <v>2016</v>
      </c>
      <c r="F54" s="5" t="s">
        <v>280</v>
      </c>
      <c r="G54" s="5"/>
      <c r="H54" s="15" t="s">
        <v>21</v>
      </c>
      <c r="I54" s="25" t="s">
        <v>349</v>
      </c>
      <c r="J54" s="17">
        <v>2000</v>
      </c>
      <c r="K54" s="15"/>
      <c r="L54" s="15"/>
      <c r="M54" s="23" t="s">
        <v>240</v>
      </c>
      <c r="N54" s="15" t="s">
        <v>20</v>
      </c>
      <c r="O54" s="17"/>
      <c r="P54" s="17"/>
      <c r="Q54" s="17"/>
      <c r="R54" s="17"/>
      <c r="S54" s="17"/>
      <c r="T54" s="17"/>
      <c r="U54" s="11"/>
      <c r="V54" s="11"/>
      <c r="W54" s="11"/>
      <c r="X54" s="11" t="s">
        <v>4</v>
      </c>
      <c r="Y54" s="74">
        <v>26245</v>
      </c>
      <c r="Z54" s="10">
        <v>30800</v>
      </c>
      <c r="AA54" s="165">
        <v>30800</v>
      </c>
      <c r="AB54" s="165">
        <v>34000</v>
      </c>
      <c r="AC54" s="10">
        <v>45800</v>
      </c>
      <c r="AD54" s="108">
        <v>54100</v>
      </c>
      <c r="AE54" s="101">
        <v>54100</v>
      </c>
      <c r="AF54" s="10">
        <v>67650</v>
      </c>
      <c r="AG54" s="11"/>
      <c r="AH54" s="11"/>
      <c r="AI54" s="17"/>
      <c r="AJ54" s="17"/>
      <c r="AK54" s="17"/>
      <c r="AL54" s="17"/>
      <c r="AM54" s="17"/>
      <c r="AN54" s="17"/>
      <c r="AO54" s="10">
        <v>67650</v>
      </c>
      <c r="AP54" s="142"/>
      <c r="AQ54" s="234" t="s">
        <v>2</v>
      </c>
      <c r="AR54" s="142"/>
      <c r="AS54" s="260"/>
      <c r="AT54" s="142"/>
      <c r="AU54" s="142"/>
      <c r="AV54" s="147"/>
      <c r="AW54" s="153">
        <f t="shared" si="2"/>
        <v>0</v>
      </c>
      <c r="AX54" s="232" t="s">
        <v>316</v>
      </c>
      <c r="AY54" s="229">
        <v>43078</v>
      </c>
      <c r="AZ54" s="228" t="s">
        <v>368</v>
      </c>
      <c r="BA54" s="229">
        <v>43442</v>
      </c>
      <c r="BB54" s="6" t="s">
        <v>3</v>
      </c>
      <c r="BC54" s="34"/>
    </row>
    <row r="55" spans="1:55" ht="27" x14ac:dyDescent="0.2">
      <c r="A55" s="33">
        <v>48</v>
      </c>
      <c r="B55" s="5" t="s">
        <v>14</v>
      </c>
      <c r="C55" s="5" t="s">
        <v>13</v>
      </c>
      <c r="D55" s="5" t="s">
        <v>7</v>
      </c>
      <c r="E55" s="5">
        <v>2015</v>
      </c>
      <c r="F55" s="5" t="s">
        <v>12</v>
      </c>
      <c r="G55" s="5"/>
      <c r="H55" s="5" t="s">
        <v>4</v>
      </c>
      <c r="I55" s="5" t="s">
        <v>351</v>
      </c>
      <c r="J55" s="11">
        <v>500</v>
      </c>
      <c r="K55" s="5" t="s">
        <v>11</v>
      </c>
      <c r="L55" s="5"/>
      <c r="M55" s="15" t="s">
        <v>4</v>
      </c>
      <c r="N55" s="5" t="s">
        <v>4</v>
      </c>
      <c r="O55" s="5"/>
      <c r="P55" s="5"/>
      <c r="Q55" s="5"/>
      <c r="R55" s="11"/>
      <c r="S55" s="11"/>
      <c r="T55" s="11"/>
      <c r="U55" s="11"/>
      <c r="V55" s="11"/>
      <c r="W55" s="11" t="s">
        <v>4</v>
      </c>
      <c r="X55" s="11" t="s">
        <v>4</v>
      </c>
      <c r="Y55" s="11" t="s">
        <v>4</v>
      </c>
      <c r="Z55" s="10">
        <v>7590</v>
      </c>
      <c r="AA55" s="165">
        <v>7590</v>
      </c>
      <c r="AB55" s="165">
        <v>8470</v>
      </c>
      <c r="AC55" s="10">
        <v>9880</v>
      </c>
      <c r="AD55" s="108">
        <v>11700</v>
      </c>
      <c r="AE55" s="101">
        <v>11700</v>
      </c>
      <c r="AF55" s="11">
        <f>4500 + 9700</f>
        <v>14200</v>
      </c>
      <c r="AG55" s="11">
        <v>17650.5</v>
      </c>
      <c r="AH55" s="11"/>
      <c r="AI55" s="11"/>
      <c r="AJ55" s="11"/>
      <c r="AK55" s="11"/>
      <c r="AL55" s="11"/>
      <c r="AM55" s="11"/>
      <c r="AN55" s="11"/>
      <c r="AO55" s="11">
        <f>5596.5 + 12054</f>
        <v>17650.5</v>
      </c>
      <c r="AP55" s="142"/>
      <c r="AQ55" s="234" t="s">
        <v>2</v>
      </c>
      <c r="AR55" s="142"/>
      <c r="AS55" s="260"/>
      <c r="AT55" s="234" t="s">
        <v>2</v>
      </c>
      <c r="AU55" s="234" t="s">
        <v>2</v>
      </c>
      <c r="AV55" s="234" t="s">
        <v>2</v>
      </c>
      <c r="AW55" s="153">
        <f t="shared" si="2"/>
        <v>0</v>
      </c>
      <c r="AX55" s="232" t="s">
        <v>316</v>
      </c>
      <c r="AY55" s="229">
        <v>41619</v>
      </c>
      <c r="AZ55" s="228" t="s">
        <v>368</v>
      </c>
      <c r="BA55" s="229">
        <v>41983</v>
      </c>
      <c r="BB55" s="6" t="s">
        <v>3</v>
      </c>
      <c r="BC55" s="34" t="s">
        <v>382</v>
      </c>
    </row>
    <row r="56" spans="1:55" ht="27" x14ac:dyDescent="0.2">
      <c r="A56" s="33">
        <v>49</v>
      </c>
      <c r="B56" s="5" t="s">
        <v>325</v>
      </c>
      <c r="C56" s="5" t="s">
        <v>9</v>
      </c>
      <c r="D56" s="5" t="s">
        <v>7</v>
      </c>
      <c r="E56" s="5">
        <v>2014</v>
      </c>
      <c r="F56" s="5" t="s">
        <v>6</v>
      </c>
      <c r="G56" s="5" t="s">
        <v>5</v>
      </c>
      <c r="H56" s="5" t="s">
        <v>4</v>
      </c>
      <c r="I56" s="5" t="s">
        <v>361</v>
      </c>
      <c r="J56" s="11">
        <v>750</v>
      </c>
      <c r="K56" s="5"/>
      <c r="L56" s="5"/>
      <c r="M56" s="15" t="s">
        <v>4</v>
      </c>
      <c r="N56" s="5" t="s">
        <v>4</v>
      </c>
      <c r="O56" s="5"/>
      <c r="P56" s="5"/>
      <c r="Q56" s="5"/>
      <c r="R56" s="11"/>
      <c r="S56" s="11"/>
      <c r="T56" s="11"/>
      <c r="U56" s="11"/>
      <c r="V56" s="11"/>
      <c r="W56" s="11" t="s">
        <v>4</v>
      </c>
      <c r="X56" s="11" t="s">
        <v>4</v>
      </c>
      <c r="Y56" s="11" t="s">
        <v>4</v>
      </c>
      <c r="Z56" s="10">
        <v>5850</v>
      </c>
      <c r="AA56" s="165">
        <v>5850</v>
      </c>
      <c r="AB56" s="165">
        <v>6450</v>
      </c>
      <c r="AC56" s="10">
        <v>7200</v>
      </c>
      <c r="AD56" s="108">
        <v>8500</v>
      </c>
      <c r="AE56" s="101">
        <v>8500</v>
      </c>
      <c r="AF56" s="10">
        <f>3000+8500</f>
        <v>11500</v>
      </c>
      <c r="AG56" s="10">
        <f>3542+8458</f>
        <v>12000</v>
      </c>
      <c r="AH56" s="10">
        <f t="shared" ref="AH56:AO56" si="3">4428+10572</f>
        <v>15000</v>
      </c>
      <c r="AI56" s="10">
        <f t="shared" si="3"/>
        <v>15000</v>
      </c>
      <c r="AJ56" s="10">
        <f t="shared" si="3"/>
        <v>15000</v>
      </c>
      <c r="AK56" s="10">
        <f t="shared" si="3"/>
        <v>15000</v>
      </c>
      <c r="AL56" s="10">
        <f t="shared" si="3"/>
        <v>15000</v>
      </c>
      <c r="AM56" s="10">
        <f t="shared" si="3"/>
        <v>15000</v>
      </c>
      <c r="AN56" s="10">
        <f t="shared" si="3"/>
        <v>15000</v>
      </c>
      <c r="AO56" s="10">
        <f t="shared" si="3"/>
        <v>15000</v>
      </c>
      <c r="AP56" s="142"/>
      <c r="AQ56" s="234" t="s">
        <v>2</v>
      </c>
      <c r="AR56" s="142"/>
      <c r="AS56" s="260"/>
      <c r="AT56" s="234" t="s">
        <v>2</v>
      </c>
      <c r="AU56" s="234" t="s">
        <v>2</v>
      </c>
      <c r="AV56" s="234" t="s">
        <v>2</v>
      </c>
      <c r="AW56" s="153">
        <f t="shared" si="2"/>
        <v>0</v>
      </c>
      <c r="AX56" s="232" t="s">
        <v>316</v>
      </c>
      <c r="AY56" s="229">
        <v>41624</v>
      </c>
      <c r="AZ56" s="228" t="s">
        <v>368</v>
      </c>
      <c r="BA56" s="229">
        <v>41988</v>
      </c>
      <c r="BB56" s="6" t="s">
        <v>3</v>
      </c>
      <c r="BC56" s="34" t="s">
        <v>383</v>
      </c>
    </row>
    <row r="57" spans="1:55" ht="27" x14ac:dyDescent="0.2">
      <c r="A57" s="33">
        <v>50</v>
      </c>
      <c r="B57" s="5" t="s">
        <v>325</v>
      </c>
      <c r="C57" s="5" t="s">
        <v>8</v>
      </c>
      <c r="D57" s="5" t="s">
        <v>7</v>
      </c>
      <c r="E57" s="5">
        <v>2014</v>
      </c>
      <c r="F57" s="5" t="s">
        <v>6</v>
      </c>
      <c r="G57" s="5" t="s">
        <v>5</v>
      </c>
      <c r="H57" s="5" t="s">
        <v>4</v>
      </c>
      <c r="I57" s="5" t="s">
        <v>361</v>
      </c>
      <c r="J57" s="11">
        <v>750</v>
      </c>
      <c r="K57" s="5"/>
      <c r="L57" s="5"/>
      <c r="M57" s="15" t="s">
        <v>4</v>
      </c>
      <c r="N57" s="5" t="s">
        <v>4</v>
      </c>
      <c r="O57" s="5"/>
      <c r="P57" s="5"/>
      <c r="Q57" s="5"/>
      <c r="R57" s="11"/>
      <c r="S57" s="11"/>
      <c r="T57" s="11"/>
      <c r="U57" s="11"/>
      <c r="V57" s="11"/>
      <c r="W57" s="11" t="s">
        <v>4</v>
      </c>
      <c r="X57" s="11" t="s">
        <v>4</v>
      </c>
      <c r="Y57" s="11" t="s">
        <v>4</v>
      </c>
      <c r="Z57" s="10">
        <v>5850</v>
      </c>
      <c r="AA57" s="165">
        <v>5850</v>
      </c>
      <c r="AB57" s="165">
        <v>6450</v>
      </c>
      <c r="AC57" s="10">
        <v>7200</v>
      </c>
      <c r="AD57" s="108">
        <v>8500</v>
      </c>
      <c r="AE57" s="101">
        <v>8500</v>
      </c>
      <c r="AF57" s="10">
        <f>3000+8500</f>
        <v>11500</v>
      </c>
      <c r="AG57" s="10">
        <f>3542+8458</f>
        <v>12000</v>
      </c>
      <c r="AH57" s="11"/>
      <c r="AI57" s="11"/>
      <c r="AJ57" s="11"/>
      <c r="AK57" s="11"/>
      <c r="AL57" s="11"/>
      <c r="AM57" s="11"/>
      <c r="AN57" s="11"/>
      <c r="AO57" s="10">
        <f>4428+10572</f>
        <v>15000</v>
      </c>
      <c r="AP57" s="142"/>
      <c r="AQ57" s="234" t="s">
        <v>2</v>
      </c>
      <c r="AR57" s="142"/>
      <c r="AS57" s="260"/>
      <c r="AT57" s="234" t="s">
        <v>2</v>
      </c>
      <c r="AU57" s="234" t="s">
        <v>2</v>
      </c>
      <c r="AV57" s="234" t="s">
        <v>2</v>
      </c>
      <c r="AW57" s="153">
        <f t="shared" si="2"/>
        <v>0</v>
      </c>
      <c r="AX57" s="232" t="s">
        <v>316</v>
      </c>
      <c r="AY57" s="229">
        <v>41624</v>
      </c>
      <c r="AZ57" s="228" t="s">
        <v>368</v>
      </c>
      <c r="BA57" s="229">
        <v>41988</v>
      </c>
      <c r="BB57" s="6" t="s">
        <v>3</v>
      </c>
      <c r="BC57" s="34" t="s">
        <v>384</v>
      </c>
    </row>
    <row r="58" spans="1:55" ht="20.100000000000001" customHeight="1" x14ac:dyDescent="0.2">
      <c r="A58" s="48"/>
      <c r="B58" s="361"/>
      <c r="C58" s="361"/>
      <c r="D58" s="361"/>
      <c r="E58" s="19"/>
      <c r="F58" s="19"/>
      <c r="G58" s="19"/>
      <c r="H58" s="19"/>
      <c r="I58" s="19"/>
      <c r="J58" s="19"/>
      <c r="K58" s="19"/>
      <c r="L58" s="19"/>
      <c r="M58" s="97"/>
      <c r="N58" s="157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95"/>
      <c r="AG58" s="19"/>
      <c r="AH58" s="19"/>
      <c r="AI58" s="96"/>
      <c r="AJ58" s="22"/>
      <c r="AK58" s="22"/>
      <c r="AL58" s="19"/>
      <c r="AM58" s="19"/>
      <c r="AN58" s="19"/>
      <c r="AO58" s="19"/>
      <c r="AP58" s="215">
        <f>SUM(AP33:AP57)</f>
        <v>0</v>
      </c>
      <c r="AQ58" s="20" t="s">
        <v>2</v>
      </c>
      <c r="AR58" s="215">
        <f>SUM(AR33:AR57)</f>
        <v>0</v>
      </c>
      <c r="AS58" s="189" t="s">
        <v>2</v>
      </c>
      <c r="AT58" s="215">
        <f>SUM(AT33:AT57)</f>
        <v>0</v>
      </c>
      <c r="AU58" s="215">
        <f>SUM(AU33:AU57)</f>
        <v>0</v>
      </c>
      <c r="AV58" s="215">
        <f>SUM(AV33:AV57)</f>
        <v>0</v>
      </c>
      <c r="AW58" s="227">
        <f>SUM(AW33:AW57)</f>
        <v>0</v>
      </c>
      <c r="AX58" s="352" t="s">
        <v>372</v>
      </c>
      <c r="AY58" s="353"/>
      <c r="AZ58" s="353"/>
      <c r="BA58" s="354"/>
      <c r="BB58" s="19"/>
      <c r="BC58" s="19"/>
    </row>
    <row r="59" spans="1:55" ht="20.100000000000001" customHeight="1" x14ac:dyDescent="0.2">
      <c r="A59" s="98" t="s">
        <v>1</v>
      </c>
      <c r="B59" s="99" t="s">
        <v>0</v>
      </c>
      <c r="K59" s="19"/>
      <c r="L59" s="19"/>
      <c r="M59" s="19"/>
      <c r="N59" s="157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100"/>
      <c r="AG59" s="49"/>
      <c r="AH59" s="49"/>
      <c r="AI59" s="49"/>
      <c r="AJ59" s="49"/>
      <c r="AK59" s="49"/>
      <c r="AL59" s="49"/>
      <c r="AM59" s="19"/>
      <c r="AN59" s="19"/>
      <c r="AO59" s="19"/>
      <c r="AP59" s="362">
        <f>SUM(AP58:AV58)</f>
        <v>0</v>
      </c>
      <c r="AQ59" s="362"/>
      <c r="AR59" s="362"/>
      <c r="AS59" s="362"/>
      <c r="AT59" s="362"/>
      <c r="AU59" s="362"/>
      <c r="AV59" s="362"/>
      <c r="AW59" s="233"/>
      <c r="AX59" s="363" t="s">
        <v>373</v>
      </c>
      <c r="AY59" s="364"/>
      <c r="AZ59" s="364"/>
      <c r="BA59" s="365"/>
      <c r="BB59" s="19"/>
      <c r="BC59" s="19"/>
    </row>
    <row r="60" spans="1:55" ht="20.100000000000001" customHeight="1" x14ac:dyDescent="0.2">
      <c r="K60" s="19"/>
      <c r="L60" s="19"/>
      <c r="M60" s="19"/>
      <c r="N60" s="157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100"/>
      <c r="AG60" s="49"/>
      <c r="AH60" s="49"/>
      <c r="AI60" s="49"/>
      <c r="AJ60" s="49"/>
      <c r="AK60" s="49"/>
      <c r="AL60" s="49"/>
      <c r="AM60" s="19"/>
      <c r="AN60" s="19"/>
      <c r="AO60" s="19"/>
      <c r="AP60" s="222">
        <f>SUM(AP31,AP58)</f>
        <v>0</v>
      </c>
      <c r="AQ60" s="255" t="s">
        <v>2</v>
      </c>
      <c r="AR60" s="222">
        <f t="shared" ref="AR60:AV60" si="4">SUM(AR31,AR58)</f>
        <v>0</v>
      </c>
      <c r="AS60" s="255" t="s">
        <v>2</v>
      </c>
      <c r="AT60" s="222">
        <f t="shared" si="4"/>
        <v>0</v>
      </c>
      <c r="AU60" s="222">
        <f>SUM(AU31,AU58)</f>
        <v>0</v>
      </c>
      <c r="AV60" s="222">
        <f t="shared" si="4"/>
        <v>0</v>
      </c>
      <c r="AW60" s="235"/>
      <c r="AX60" s="366" t="s">
        <v>374</v>
      </c>
      <c r="AY60" s="366"/>
      <c r="AZ60" s="366"/>
      <c r="BA60" s="366"/>
      <c r="BB60" s="19"/>
      <c r="BC60" s="19"/>
    </row>
    <row r="61" spans="1:55" ht="20.100000000000001" customHeight="1" x14ac:dyDescent="0.2">
      <c r="K61" s="19"/>
      <c r="L61" s="19"/>
      <c r="M61" s="19"/>
      <c r="N61" s="157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100"/>
      <c r="AG61" s="49"/>
      <c r="AH61" s="49"/>
      <c r="AI61" s="49"/>
      <c r="AJ61" s="49"/>
      <c r="AK61" s="49"/>
      <c r="AL61" s="49"/>
      <c r="AM61" s="19"/>
      <c r="AN61" s="19"/>
      <c r="AO61" s="19"/>
      <c r="AP61" s="350">
        <f>SUM(AP60:AV60)</f>
        <v>0</v>
      </c>
      <c r="AQ61" s="350"/>
      <c r="AR61" s="350"/>
      <c r="AS61" s="350"/>
      <c r="AT61" s="350"/>
      <c r="AU61" s="350"/>
      <c r="AV61" s="350"/>
      <c r="AW61" s="236"/>
      <c r="AX61" s="366"/>
      <c r="AY61" s="366"/>
      <c r="AZ61" s="366"/>
      <c r="BA61" s="366"/>
      <c r="BB61" s="19"/>
      <c r="BC61" s="19"/>
    </row>
    <row r="62" spans="1:55" ht="16.5" x14ac:dyDescent="0.2">
      <c r="K62" s="19"/>
      <c r="L62" s="19"/>
      <c r="M62" s="19"/>
      <c r="N62" s="157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100"/>
      <c r="AG62" s="49"/>
      <c r="AH62" s="49"/>
      <c r="AI62" s="49"/>
      <c r="AJ62" s="49"/>
      <c r="AK62" s="49"/>
      <c r="AL62" s="49"/>
      <c r="AM62" s="19"/>
      <c r="AN62" s="19"/>
      <c r="AO62" s="19"/>
      <c r="AP62" s="225"/>
      <c r="AQ62" s="225"/>
      <c r="AR62" s="225"/>
      <c r="AS62" s="225"/>
      <c r="AT62" s="225"/>
      <c r="AU62" s="225"/>
      <c r="AV62" s="225"/>
      <c r="AW62" s="72"/>
      <c r="AX62" s="226"/>
      <c r="AY62" s="226"/>
      <c r="AZ62" s="226"/>
      <c r="BA62" s="226"/>
      <c r="BB62" s="19"/>
      <c r="BC62" s="19"/>
    </row>
    <row r="63" spans="1:55" ht="16.5" hidden="1" x14ac:dyDescent="0.2">
      <c r="K63" s="19"/>
      <c r="L63" s="19"/>
      <c r="M63" s="19"/>
      <c r="N63" s="157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217">
        <f>SUM(Z6:Z30)</f>
        <v>465470</v>
      </c>
      <c r="AA63" s="49"/>
      <c r="AB63" s="49"/>
      <c r="AC63" s="49"/>
      <c r="AD63" s="49"/>
      <c r="AE63" s="49"/>
      <c r="AF63" s="100"/>
      <c r="AG63" s="49"/>
      <c r="AH63" s="49"/>
      <c r="AI63" s="49"/>
      <c r="AJ63" s="49"/>
      <c r="AK63" s="49"/>
      <c r="AL63" s="49"/>
      <c r="AM63" s="19"/>
      <c r="AN63" s="19"/>
      <c r="AO63" s="19"/>
      <c r="AP63" s="225"/>
      <c r="AQ63" s="225"/>
      <c r="AR63" s="225"/>
      <c r="AS63" s="225"/>
      <c r="AT63" s="225"/>
      <c r="AU63" s="225"/>
      <c r="AV63" s="225"/>
      <c r="AW63" s="72"/>
      <c r="AX63" s="226"/>
      <c r="AY63" s="226"/>
      <c r="AZ63" s="226"/>
      <c r="BA63" s="226"/>
      <c r="BB63" s="19"/>
      <c r="BC63" s="19"/>
    </row>
    <row r="64" spans="1:55" ht="16.5" hidden="1" x14ac:dyDescent="0.2">
      <c r="K64" s="19"/>
      <c r="L64" s="19"/>
      <c r="M64" s="19"/>
      <c r="N64" s="157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217">
        <f>SUM(Z33:Z57)</f>
        <v>419950</v>
      </c>
      <c r="AA64" s="49"/>
      <c r="AB64" s="49"/>
      <c r="AC64" s="49"/>
      <c r="AD64" s="49"/>
      <c r="AE64" s="49"/>
      <c r="AF64" s="100"/>
      <c r="AG64" s="49"/>
      <c r="AH64" s="49"/>
      <c r="AI64" s="49"/>
      <c r="AJ64" s="49"/>
      <c r="AK64" s="49"/>
      <c r="AL64" s="49"/>
      <c r="AM64" s="19"/>
      <c r="AN64" s="19"/>
      <c r="AO64" s="19"/>
      <c r="AP64" s="225"/>
      <c r="AQ64" s="225"/>
      <c r="AR64" s="225"/>
      <c r="AS64" s="225"/>
      <c r="AT64" s="225"/>
      <c r="AU64" s="225"/>
      <c r="AV64" s="225"/>
      <c r="AW64" s="72"/>
      <c r="AX64" s="226"/>
      <c r="AY64" s="226"/>
      <c r="AZ64" s="226"/>
      <c r="BA64" s="226"/>
      <c r="BB64" s="19"/>
      <c r="BC64" s="19"/>
    </row>
    <row r="65" spans="11:55" ht="16.5" hidden="1" x14ac:dyDescent="0.2">
      <c r="K65" s="19"/>
      <c r="L65" s="19"/>
      <c r="M65" s="19"/>
      <c r="N65" s="157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218">
        <f>SUM(Z63:Z64)</f>
        <v>885420</v>
      </c>
      <c r="AA65" s="49"/>
      <c r="AB65" s="49"/>
      <c r="AC65" s="49"/>
      <c r="AD65" s="49"/>
      <c r="AE65" s="49"/>
      <c r="AF65" s="100"/>
      <c r="AG65" s="49"/>
      <c r="AH65" s="49"/>
      <c r="AI65" s="49"/>
      <c r="AJ65" s="49"/>
      <c r="AK65" s="49"/>
      <c r="AL65" s="49"/>
      <c r="AM65" s="19"/>
      <c r="AN65" s="19"/>
      <c r="AO65" s="19"/>
      <c r="AP65" s="225"/>
      <c r="AQ65" s="225"/>
      <c r="AR65" s="225"/>
      <c r="AS65" s="225"/>
      <c r="AT65" s="225"/>
      <c r="AU65" s="225"/>
      <c r="AV65" s="225"/>
      <c r="AW65" s="72"/>
      <c r="AX65" s="226"/>
      <c r="AY65" s="226"/>
      <c r="AZ65" s="226"/>
      <c r="BA65" s="226"/>
      <c r="BB65" s="19"/>
      <c r="BC65" s="19"/>
    </row>
    <row r="66" spans="11:55" ht="16.5" x14ac:dyDescent="0.2">
      <c r="K66" s="19"/>
      <c r="L66" s="19"/>
      <c r="M66" s="19"/>
      <c r="N66" s="157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100"/>
      <c r="AG66" s="49"/>
      <c r="AH66" s="49"/>
      <c r="AI66" s="49"/>
      <c r="AJ66" s="49"/>
      <c r="AK66" s="49"/>
      <c r="AL66" s="49"/>
      <c r="AM66" s="19"/>
      <c r="AN66" s="19"/>
      <c r="AO66" s="19"/>
      <c r="AP66" s="225"/>
      <c r="AQ66" s="225"/>
      <c r="AR66" s="225"/>
      <c r="AS66" s="225"/>
      <c r="AT66" s="225"/>
      <c r="AU66" s="225"/>
      <c r="AV66" s="225"/>
      <c r="AW66" s="72"/>
      <c r="AX66" s="226"/>
      <c r="AY66" s="226"/>
      <c r="AZ66" s="226"/>
      <c r="BA66" s="226"/>
      <c r="BB66" s="19"/>
      <c r="BC66" s="19"/>
    </row>
    <row r="67" spans="11:55" ht="16.5" x14ac:dyDescent="0.2">
      <c r="K67" s="19"/>
      <c r="L67" s="19"/>
      <c r="M67" s="19"/>
      <c r="N67" s="157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100"/>
      <c r="AG67" s="49"/>
      <c r="AH67" s="49"/>
      <c r="AI67" s="49"/>
      <c r="AJ67" s="49"/>
      <c r="AK67" s="49"/>
      <c r="AL67" s="49"/>
      <c r="AM67" s="19"/>
      <c r="AN67" s="19"/>
      <c r="AO67" s="19"/>
      <c r="AP67" s="225"/>
      <c r="AQ67" s="225"/>
      <c r="AR67" s="225"/>
      <c r="AS67" s="225"/>
      <c r="AT67" s="225"/>
      <c r="AU67" s="225"/>
      <c r="AV67" s="225"/>
      <c r="AW67" s="72"/>
      <c r="AX67" s="226"/>
      <c r="AY67" s="226"/>
      <c r="AZ67" s="226"/>
      <c r="BA67" s="226"/>
      <c r="BB67" s="19"/>
      <c r="BC67" s="19"/>
    </row>
    <row r="68" spans="11:55" ht="16.5" x14ac:dyDescent="0.2">
      <c r="K68" s="19"/>
      <c r="L68" s="19"/>
      <c r="M68" s="19"/>
      <c r="N68" s="157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100"/>
      <c r="AG68" s="49"/>
      <c r="AH68" s="49"/>
      <c r="AI68" s="49"/>
      <c r="AJ68" s="49"/>
      <c r="AK68" s="49"/>
      <c r="AL68" s="49"/>
      <c r="AM68" s="19"/>
      <c r="AN68" s="19"/>
      <c r="AO68" s="19"/>
      <c r="AP68" s="225"/>
      <c r="AQ68" s="225"/>
      <c r="AR68" s="225"/>
      <c r="AS68" s="225"/>
      <c r="AT68" s="225"/>
      <c r="AU68" s="225"/>
      <c r="AV68" s="225"/>
      <c r="AW68" s="72"/>
      <c r="AX68" s="226"/>
      <c r="AY68" s="226"/>
      <c r="AZ68" s="226"/>
      <c r="BA68" s="226"/>
      <c r="BB68" s="19"/>
      <c r="BC68" s="19"/>
    </row>
    <row r="69" spans="11:55" ht="16.5" x14ac:dyDescent="0.2">
      <c r="K69" s="19"/>
      <c r="L69" s="19"/>
      <c r="M69" s="19"/>
      <c r="N69" s="157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100"/>
      <c r="AG69" s="49"/>
      <c r="AH69" s="49"/>
      <c r="AI69" s="49"/>
      <c r="AJ69" s="49"/>
      <c r="AK69" s="49"/>
      <c r="AL69" s="49"/>
      <c r="AM69" s="19"/>
      <c r="AN69" s="19"/>
      <c r="AO69" s="19"/>
      <c r="AP69" s="225"/>
      <c r="AQ69" s="225"/>
      <c r="AR69" s="225"/>
      <c r="AS69" s="225"/>
      <c r="AT69" s="225"/>
      <c r="AU69" s="225"/>
      <c r="AV69" s="225"/>
      <c r="AW69" s="72"/>
      <c r="AX69" s="226"/>
      <c r="AY69" s="226"/>
      <c r="AZ69" s="226"/>
      <c r="BA69" s="226"/>
      <c r="BB69" s="19"/>
      <c r="BC69" s="19"/>
    </row>
    <row r="70" spans="11:55" ht="16.5" x14ac:dyDescent="0.2">
      <c r="K70" s="19"/>
      <c r="L70" s="19"/>
      <c r="M70" s="19"/>
      <c r="N70" s="157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100"/>
      <c r="AG70" s="49"/>
      <c r="AH70" s="49"/>
      <c r="AI70" s="49"/>
      <c r="AJ70" s="49"/>
      <c r="AK70" s="49"/>
      <c r="AL70" s="49"/>
      <c r="AM70" s="19"/>
      <c r="AN70" s="19"/>
      <c r="AO70" s="19"/>
      <c r="AP70" s="225"/>
      <c r="AQ70" s="225"/>
      <c r="AR70" s="225"/>
      <c r="AS70" s="225"/>
      <c r="AT70" s="225"/>
      <c r="AU70" s="225"/>
      <c r="AV70" s="225"/>
      <c r="AW70" s="72"/>
      <c r="AX70" s="226"/>
      <c r="AY70" s="226"/>
      <c r="AZ70" s="226"/>
      <c r="BA70" s="226"/>
      <c r="BB70" s="19"/>
      <c r="BC70" s="19"/>
    </row>
    <row r="71" spans="11:55" ht="16.5" x14ac:dyDescent="0.2">
      <c r="K71" s="19"/>
      <c r="L71" s="19"/>
      <c r="M71" s="19"/>
      <c r="N71" s="157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100"/>
      <c r="AG71" s="49"/>
      <c r="AH71" s="49"/>
      <c r="AI71" s="49"/>
      <c r="AJ71" s="49"/>
      <c r="AK71" s="49"/>
      <c r="AL71" s="49"/>
      <c r="AM71" s="19"/>
      <c r="AN71" s="19"/>
      <c r="AO71" s="19"/>
      <c r="AP71" s="225"/>
      <c r="AQ71" s="225"/>
      <c r="AR71" s="225"/>
      <c r="AS71" s="225"/>
      <c r="AT71" s="225"/>
      <c r="AU71" s="225"/>
      <c r="AV71" s="225"/>
      <c r="AW71" s="72"/>
      <c r="AX71" s="226"/>
      <c r="AY71" s="226"/>
      <c r="AZ71" s="226"/>
      <c r="BA71" s="226"/>
      <c r="BB71" s="19"/>
      <c r="BC71" s="19"/>
    </row>
    <row r="72" spans="11:55" ht="16.5" x14ac:dyDescent="0.2">
      <c r="K72" s="19"/>
      <c r="L72" s="19"/>
      <c r="M72" s="19"/>
      <c r="N72" s="157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100"/>
      <c r="AG72" s="49"/>
      <c r="AH72" s="49"/>
      <c r="AI72" s="49"/>
      <c r="AJ72" s="49"/>
      <c r="AK72" s="49"/>
      <c r="AL72" s="49"/>
      <c r="AM72" s="19"/>
      <c r="AN72" s="19"/>
      <c r="AO72" s="19"/>
      <c r="AP72" s="225"/>
      <c r="AQ72" s="225"/>
      <c r="AR72" s="225"/>
      <c r="AS72" s="225"/>
      <c r="AT72" s="225"/>
      <c r="AU72" s="225"/>
      <c r="AV72" s="225"/>
      <c r="AW72" s="72"/>
      <c r="AX72" s="226"/>
      <c r="AY72" s="226"/>
      <c r="AZ72" s="226"/>
      <c r="BA72" s="226"/>
      <c r="BB72" s="19"/>
      <c r="BC72" s="19"/>
    </row>
    <row r="73" spans="11:55" ht="16.5" x14ac:dyDescent="0.2">
      <c r="K73" s="19"/>
      <c r="L73" s="19"/>
      <c r="M73" s="19"/>
      <c r="N73" s="157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100"/>
      <c r="AG73" s="49"/>
      <c r="AH73" s="49"/>
      <c r="AI73" s="49"/>
      <c r="AJ73" s="49"/>
      <c r="AK73" s="49"/>
      <c r="AL73" s="49"/>
      <c r="AM73" s="19"/>
      <c r="AN73" s="19"/>
      <c r="AO73" s="19"/>
      <c r="AP73" s="225"/>
      <c r="AQ73" s="225"/>
      <c r="AR73" s="225"/>
      <c r="AS73" s="225"/>
      <c r="AT73" s="225"/>
      <c r="AU73" s="225"/>
      <c r="AV73" s="225"/>
      <c r="AW73" s="72"/>
      <c r="AX73" s="226"/>
      <c r="AY73" s="226"/>
      <c r="AZ73" s="226"/>
      <c r="BA73" s="226"/>
      <c r="BB73" s="19"/>
      <c r="BC73" s="19"/>
    </row>
    <row r="74" spans="11:55" ht="16.5" x14ac:dyDescent="0.2">
      <c r="K74" s="19"/>
      <c r="L74" s="19"/>
      <c r="M74" s="19"/>
      <c r="N74" s="157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100"/>
      <c r="AG74" s="49"/>
      <c r="AH74" s="49"/>
      <c r="AI74" s="49"/>
      <c r="AJ74" s="49"/>
      <c r="AK74" s="49"/>
      <c r="AL74" s="49"/>
      <c r="AM74" s="19"/>
      <c r="AN74" s="19"/>
      <c r="AO74" s="19"/>
      <c r="AP74" s="225"/>
      <c r="AQ74" s="225"/>
      <c r="AR74" s="225"/>
      <c r="AS74" s="225"/>
      <c r="AT74" s="225"/>
      <c r="AU74" s="225"/>
      <c r="AV74" s="225"/>
      <c r="AW74" s="72"/>
      <c r="AX74" s="226"/>
      <c r="AY74" s="226"/>
      <c r="AZ74" s="226"/>
      <c r="BA74" s="226"/>
      <c r="BB74" s="19"/>
      <c r="BC74" s="19"/>
    </row>
    <row r="75" spans="11:55" ht="16.5" x14ac:dyDescent="0.2">
      <c r="K75" s="19"/>
      <c r="L75" s="19"/>
      <c r="M75" s="19"/>
      <c r="N75" s="157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100"/>
      <c r="AG75" s="49"/>
      <c r="AH75" s="49"/>
      <c r="AI75" s="49"/>
      <c r="AJ75" s="49"/>
      <c r="AK75" s="49"/>
      <c r="AL75" s="49"/>
      <c r="AM75" s="19"/>
      <c r="AN75" s="19"/>
      <c r="AO75" s="19"/>
      <c r="AP75" s="225"/>
      <c r="AQ75" s="225"/>
      <c r="AR75" s="225"/>
      <c r="AS75" s="225"/>
      <c r="AT75" s="225"/>
      <c r="AU75" s="225"/>
      <c r="AV75" s="225"/>
      <c r="AW75" s="72"/>
      <c r="AX75" s="226"/>
      <c r="AY75" s="226"/>
      <c r="AZ75" s="226"/>
      <c r="BA75" s="226"/>
      <c r="BB75" s="19"/>
      <c r="BC75" s="19"/>
    </row>
    <row r="76" spans="11:55" ht="16.5" x14ac:dyDescent="0.2">
      <c r="K76" s="19"/>
      <c r="L76" s="19"/>
      <c r="M76" s="19"/>
      <c r="N76" s="157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100"/>
      <c r="AG76" s="49"/>
      <c r="AH76" s="49"/>
      <c r="AI76" s="49"/>
      <c r="AJ76" s="49"/>
      <c r="AK76" s="49"/>
      <c r="AL76" s="49"/>
      <c r="AM76" s="19"/>
      <c r="AN76" s="19"/>
      <c r="AO76" s="19"/>
      <c r="AP76" s="225"/>
      <c r="AQ76" s="225"/>
      <c r="AR76" s="225"/>
      <c r="AS76" s="225"/>
      <c r="AT76" s="225"/>
      <c r="AU76" s="225"/>
      <c r="AV76" s="225"/>
      <c r="AW76" s="72"/>
      <c r="AX76" s="226"/>
      <c r="AY76" s="226"/>
      <c r="AZ76" s="226"/>
      <c r="BA76" s="226"/>
      <c r="BB76" s="19"/>
      <c r="BC76" s="19"/>
    </row>
    <row r="77" spans="11:55" ht="16.5" x14ac:dyDescent="0.2">
      <c r="K77" s="19"/>
      <c r="L77" s="19"/>
      <c r="M77" s="19"/>
      <c r="N77" s="157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100"/>
      <c r="AG77" s="49"/>
      <c r="AH77" s="49"/>
      <c r="AI77" s="49"/>
      <c r="AJ77" s="49"/>
      <c r="AK77" s="49"/>
      <c r="AL77" s="49"/>
      <c r="AM77" s="19"/>
      <c r="AN77" s="19"/>
      <c r="AO77" s="19"/>
      <c r="AP77" s="225"/>
      <c r="AQ77" s="225"/>
      <c r="AR77" s="225"/>
      <c r="AS77" s="225"/>
      <c r="AT77" s="225"/>
      <c r="AU77" s="225"/>
      <c r="AV77" s="225"/>
      <c r="AW77" s="72"/>
      <c r="AX77" s="226"/>
      <c r="AY77" s="226"/>
      <c r="AZ77" s="226"/>
      <c r="BA77" s="226"/>
      <c r="BB77" s="19"/>
      <c r="BC77" s="19"/>
    </row>
    <row r="78" spans="11:55" ht="16.5" x14ac:dyDescent="0.2">
      <c r="K78" s="19"/>
      <c r="L78" s="19"/>
      <c r="M78" s="19"/>
      <c r="N78" s="157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100"/>
      <c r="AG78" s="49"/>
      <c r="AH78" s="49"/>
      <c r="AI78" s="49"/>
      <c r="AJ78" s="49"/>
      <c r="AK78" s="49"/>
      <c r="AL78" s="49"/>
      <c r="AM78" s="19"/>
      <c r="AN78" s="19"/>
      <c r="AO78" s="19"/>
      <c r="AP78" s="225"/>
      <c r="AQ78" s="225"/>
      <c r="AR78" s="225"/>
      <c r="AS78" s="225"/>
      <c r="AT78" s="225"/>
      <c r="AU78" s="225"/>
      <c r="AV78" s="225"/>
      <c r="AW78" s="72"/>
      <c r="AX78" s="226"/>
      <c r="AY78" s="226"/>
      <c r="AZ78" s="226"/>
      <c r="BA78" s="226"/>
      <c r="BB78" s="19"/>
      <c r="BC78" s="19"/>
    </row>
    <row r="79" spans="11:55" ht="16.5" x14ac:dyDescent="0.2">
      <c r="K79" s="19"/>
      <c r="L79" s="19"/>
      <c r="M79" s="19"/>
      <c r="N79" s="157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100"/>
      <c r="AG79" s="49"/>
      <c r="AH79" s="49"/>
      <c r="AI79" s="49"/>
      <c r="AJ79" s="49"/>
      <c r="AK79" s="49"/>
      <c r="AL79" s="49"/>
      <c r="AM79" s="19"/>
      <c r="AN79" s="19"/>
      <c r="AO79" s="19"/>
      <c r="AP79" s="225"/>
      <c r="AQ79" s="225"/>
      <c r="AR79" s="225"/>
      <c r="AS79" s="225"/>
      <c r="AT79" s="225"/>
      <c r="AU79" s="225"/>
      <c r="AV79" s="225"/>
      <c r="AW79" s="72"/>
      <c r="AX79" s="226"/>
      <c r="AY79" s="226"/>
      <c r="AZ79" s="226"/>
      <c r="BA79" s="226"/>
      <c r="BB79" s="19"/>
      <c r="BC79" s="19"/>
    </row>
    <row r="80" spans="11:55" ht="16.5" x14ac:dyDescent="0.2">
      <c r="K80" s="19"/>
      <c r="L80" s="19"/>
      <c r="M80" s="19"/>
      <c r="N80" s="157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100"/>
      <c r="AG80" s="49"/>
      <c r="AH80" s="49"/>
      <c r="AI80" s="49"/>
      <c r="AJ80" s="49"/>
      <c r="AK80" s="49"/>
      <c r="AL80" s="49"/>
      <c r="AM80" s="19"/>
      <c r="AN80" s="19"/>
      <c r="AO80" s="19"/>
      <c r="AP80" s="225"/>
      <c r="AQ80" s="225"/>
      <c r="AR80" s="225"/>
      <c r="AS80" s="225"/>
      <c r="AT80" s="225"/>
      <c r="AU80" s="225"/>
      <c r="AV80" s="225"/>
      <c r="AW80" s="72"/>
      <c r="AX80" s="226"/>
      <c r="AY80" s="226"/>
      <c r="AZ80" s="226"/>
      <c r="BA80" s="226"/>
      <c r="BB80" s="19"/>
      <c r="BC80" s="19"/>
    </row>
    <row r="81" spans="3:55" ht="16.5" x14ac:dyDescent="0.2">
      <c r="K81" s="19"/>
      <c r="L81" s="19"/>
      <c r="M81" s="19"/>
      <c r="N81" s="157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100"/>
      <c r="AG81" s="49"/>
      <c r="AH81" s="49"/>
      <c r="AI81" s="49"/>
      <c r="AJ81" s="49"/>
      <c r="AK81" s="49"/>
      <c r="AL81" s="49"/>
      <c r="AM81" s="19"/>
      <c r="AN81" s="19"/>
      <c r="AO81" s="19"/>
      <c r="AP81" s="225"/>
      <c r="AQ81" s="225"/>
      <c r="AR81" s="225"/>
      <c r="AS81" s="225"/>
      <c r="AT81" s="225"/>
      <c r="AU81" s="225"/>
      <c r="AV81" s="225"/>
      <c r="AW81" s="72"/>
      <c r="AX81" s="226"/>
      <c r="AY81" s="226"/>
      <c r="AZ81" s="226"/>
      <c r="BA81" s="226"/>
      <c r="BB81" s="19"/>
      <c r="BC81" s="19"/>
    </row>
    <row r="82" spans="3:55" ht="16.5" x14ac:dyDescent="0.2">
      <c r="K82" s="19"/>
      <c r="L82" s="19"/>
      <c r="M82" s="19"/>
      <c r="N82" s="157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100"/>
      <c r="AG82" s="49"/>
      <c r="AH82" s="49"/>
      <c r="AI82" s="49"/>
      <c r="AJ82" s="49"/>
      <c r="AK82" s="49"/>
      <c r="AL82" s="49"/>
      <c r="AM82" s="19"/>
      <c r="AN82" s="19"/>
      <c r="AO82" s="19"/>
      <c r="AP82" s="225"/>
      <c r="AQ82" s="225"/>
      <c r="AR82" s="225"/>
      <c r="AS82" s="225"/>
      <c r="AT82" s="225"/>
      <c r="AU82" s="225"/>
      <c r="AV82" s="225"/>
      <c r="AW82" s="72"/>
      <c r="AX82" s="226"/>
      <c r="AY82" s="226"/>
      <c r="AZ82" s="226"/>
      <c r="BA82" s="226"/>
      <c r="BB82" s="19"/>
      <c r="BC82" s="19"/>
    </row>
    <row r="83" spans="3:55" ht="16.5" x14ac:dyDescent="0.2">
      <c r="K83" s="19"/>
      <c r="L83" s="19"/>
      <c r="M83" s="19"/>
      <c r="N83" s="157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100"/>
      <c r="AG83" s="49"/>
      <c r="AH83" s="49"/>
      <c r="AI83" s="49"/>
      <c r="AJ83" s="49"/>
      <c r="AK83" s="49"/>
      <c r="AL83" s="49"/>
      <c r="AM83" s="19"/>
      <c r="AN83" s="19"/>
      <c r="AO83" s="19"/>
      <c r="AP83" s="225"/>
      <c r="AQ83" s="225"/>
      <c r="AR83" s="225"/>
      <c r="AS83" s="225"/>
      <c r="AT83" s="225"/>
      <c r="AU83" s="225"/>
      <c r="AV83" s="225"/>
      <c r="AW83" s="72"/>
      <c r="AX83" s="226"/>
      <c r="AY83" s="226"/>
      <c r="AZ83" s="226"/>
      <c r="BA83" s="226"/>
      <c r="BB83" s="19"/>
      <c r="BC83" s="19"/>
    </row>
    <row r="84" spans="3:55" ht="16.5" x14ac:dyDescent="0.2">
      <c r="K84" s="19"/>
      <c r="L84" s="19"/>
      <c r="M84" s="19"/>
      <c r="N84" s="157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100"/>
      <c r="AG84" s="49"/>
      <c r="AH84" s="49"/>
      <c r="AI84" s="49"/>
      <c r="AJ84" s="49"/>
      <c r="AK84" s="49"/>
      <c r="AL84" s="49"/>
      <c r="AM84" s="19"/>
      <c r="AN84" s="19"/>
      <c r="AO84" s="19"/>
      <c r="AP84" s="225"/>
      <c r="AQ84" s="225"/>
      <c r="AR84" s="225"/>
      <c r="AS84" s="225"/>
      <c r="AT84" s="225"/>
      <c r="AU84" s="225"/>
      <c r="AV84" s="225"/>
      <c r="AW84" s="72"/>
      <c r="AX84" s="226"/>
      <c r="AY84" s="226"/>
      <c r="AZ84" s="226"/>
      <c r="BA84" s="226"/>
      <c r="BB84" s="19"/>
      <c r="BC84" s="19"/>
    </row>
    <row r="85" spans="3:55" ht="16.5" x14ac:dyDescent="0.2">
      <c r="K85" s="19"/>
      <c r="L85" s="19"/>
      <c r="M85" s="19"/>
      <c r="N85" s="157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100"/>
      <c r="AG85" s="49"/>
      <c r="AH85" s="49"/>
      <c r="AI85" s="49"/>
      <c r="AJ85" s="49"/>
      <c r="AK85" s="49"/>
      <c r="AL85" s="49"/>
      <c r="AM85" s="19"/>
      <c r="AN85" s="19"/>
      <c r="AO85" s="19"/>
      <c r="AP85" s="225"/>
      <c r="AQ85" s="225"/>
      <c r="AR85" s="225"/>
      <c r="AS85" s="225"/>
      <c r="AT85" s="225"/>
      <c r="AU85" s="225"/>
      <c r="AV85" s="225"/>
      <c r="AW85" s="72"/>
      <c r="AX85" s="226"/>
      <c r="AY85" s="226"/>
      <c r="AZ85" s="226"/>
      <c r="BA85" s="226"/>
      <c r="BB85" s="19"/>
      <c r="BC85" s="19"/>
    </row>
    <row r="86" spans="3:55" ht="16.5" x14ac:dyDescent="0.2">
      <c r="K86" s="19"/>
      <c r="L86" s="19"/>
      <c r="M86" s="19"/>
      <c r="N86" s="157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100"/>
      <c r="AG86" s="49"/>
      <c r="AH86" s="49"/>
      <c r="AI86" s="49"/>
      <c r="AJ86" s="49"/>
      <c r="AK86" s="49"/>
      <c r="AL86" s="49"/>
      <c r="AM86" s="19"/>
      <c r="AN86" s="19"/>
      <c r="AO86" s="19"/>
      <c r="AP86" s="225"/>
      <c r="AQ86" s="225"/>
      <c r="AR86" s="225"/>
      <c r="AS86" s="225"/>
      <c r="AT86" s="225"/>
      <c r="AU86" s="225"/>
      <c r="AV86" s="225"/>
      <c r="AW86" s="72"/>
      <c r="AX86" s="226"/>
      <c r="AY86" s="226"/>
      <c r="AZ86" s="226"/>
      <c r="BA86" s="226"/>
      <c r="BB86" s="19"/>
      <c r="BC86" s="19"/>
    </row>
    <row r="87" spans="3:55" x14ac:dyDescent="0.2">
      <c r="AH87" s="3"/>
    </row>
    <row r="91" spans="3:55" x14ac:dyDescent="0.2">
      <c r="C91" s="49"/>
      <c r="D91" s="49"/>
      <c r="E91" s="49"/>
      <c r="F91" s="49"/>
      <c r="G91" s="49"/>
      <c r="H91" s="49"/>
      <c r="I91" s="19"/>
      <c r="J91" s="19"/>
    </row>
    <row r="97" spans="42:49" x14ac:dyDescent="0.2">
      <c r="AP97" s="70">
        <f>SUM(AP6:AP30)</f>
        <v>0</v>
      </c>
      <c r="AQ97" s="70">
        <f>SUM(AQ6:AQ30)</f>
        <v>0</v>
      </c>
      <c r="AR97" s="70">
        <f>SUM(AR6:AR30)</f>
        <v>0</v>
      </c>
      <c r="AS97" s="70"/>
      <c r="AT97" s="70">
        <f>SUM(AT6:AT30)</f>
        <v>0</v>
      </c>
      <c r="AU97" s="70">
        <f>SUM(AU6:AU30)</f>
        <v>0</v>
      </c>
      <c r="AV97" s="70">
        <f>SUM(AV6:AV30)</f>
        <v>0</v>
      </c>
      <c r="AW97" s="70"/>
    </row>
    <row r="98" spans="42:49" x14ac:dyDescent="0.2">
      <c r="AP98" s="360">
        <f>SUM(AP97:AW97)</f>
        <v>0</v>
      </c>
      <c r="AQ98" s="360"/>
      <c r="AR98" s="360"/>
      <c r="AS98" s="360"/>
      <c r="AT98" s="360"/>
      <c r="AU98" s="360"/>
      <c r="AV98" s="360"/>
      <c r="AW98" s="360"/>
    </row>
  </sheetData>
  <mergeCells count="58">
    <mergeCell ref="AP98:AW98"/>
    <mergeCell ref="AX31:BA31"/>
    <mergeCell ref="AX32:BA32"/>
    <mergeCell ref="B58:D58"/>
    <mergeCell ref="AX58:BA58"/>
    <mergeCell ref="AP59:AV59"/>
    <mergeCell ref="AX59:BA59"/>
    <mergeCell ref="AX60:BA61"/>
    <mergeCell ref="AP61:AV61"/>
    <mergeCell ref="B31:D31"/>
    <mergeCell ref="AP32:AV32"/>
    <mergeCell ref="AO4:AO5"/>
    <mergeCell ref="AP4:AW4"/>
    <mergeCell ref="AX4:BA4"/>
    <mergeCell ref="BB4:BB5"/>
    <mergeCell ref="BC4:BC5"/>
    <mergeCell ref="AX5:AY5"/>
    <mergeCell ref="AZ5:BA5"/>
    <mergeCell ref="AN4:AN5"/>
    <mergeCell ref="AC4:AC5"/>
    <mergeCell ref="AD4:AD5"/>
    <mergeCell ref="AE4:AE5"/>
    <mergeCell ref="AF4:AF5"/>
    <mergeCell ref="AG4:AG5"/>
    <mergeCell ref="AH4:AH5"/>
    <mergeCell ref="AI4:AI5"/>
    <mergeCell ref="AJ4:AJ5"/>
    <mergeCell ref="AK4:AK5"/>
    <mergeCell ref="AL4:AL5"/>
    <mergeCell ref="AM4:AM5"/>
    <mergeCell ref="AB4:AB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P4:P5"/>
    <mergeCell ref="A1:BC1"/>
    <mergeCell ref="A2:BC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K4:K5"/>
    <mergeCell ref="L4:L5"/>
    <mergeCell ref="N4:N5"/>
    <mergeCell ref="O4:O5"/>
  </mergeCells>
  <printOptions horizontalCentered="1" verticalCentered="1"/>
  <pageMargins left="0.19685039370078741" right="0.19685039370078741" top="0.39370078740157483" bottom="0.19685039370078741" header="0" footer="0.31496062992125984"/>
  <pageSetup paperSize="9" scale="59" orientation="landscape" r:id="rId1"/>
  <headerFooter alignWithMargins="0">
    <oddHeader>&amp;LREJON DRÓG W ELBLĄGU</oddHeader>
  </headerFooter>
  <rowBreaks count="1" manualBreakCount="1">
    <brk id="32" min="1" max="5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D71"/>
  <sheetViews>
    <sheetView view="pageBreakPreview" zoomScale="90" zoomScaleNormal="100" zoomScaleSheetLayoutView="90" workbookViewId="0">
      <selection sqref="A1:BC1"/>
    </sheetView>
  </sheetViews>
  <sheetFormatPr defaultColWidth="9.140625" defaultRowHeight="12.75" x14ac:dyDescent="0.2"/>
  <cols>
    <col min="1" max="1" width="4.7109375" style="1" customWidth="1"/>
    <col min="2" max="2" width="20.7109375" style="1" customWidth="1"/>
    <col min="3" max="3" width="8.7109375" style="1" customWidth="1"/>
    <col min="4" max="4" width="9.42578125" style="1" customWidth="1"/>
    <col min="5" max="5" width="5.7109375" style="1" customWidth="1"/>
    <col min="6" max="6" width="8.7109375" style="1" customWidth="1"/>
    <col min="7" max="7" width="8.7109375" style="1" hidden="1" customWidth="1"/>
    <col min="8" max="8" width="8.7109375" style="1" customWidth="1"/>
    <col min="9" max="10" width="9.7109375" style="1" customWidth="1"/>
    <col min="11" max="12" width="9.7109375" style="1" hidden="1" customWidth="1"/>
    <col min="13" max="13" width="8.7109375" style="1" customWidth="1"/>
    <col min="14" max="14" width="11.7109375" style="1" customWidth="1"/>
    <col min="15" max="25" width="7.7109375" style="1" hidden="1" customWidth="1"/>
    <col min="26" max="26" width="9.7109375" style="1" customWidth="1"/>
    <col min="27" max="29" width="7.7109375" style="1" hidden="1" customWidth="1"/>
    <col min="30" max="30" width="9.7109375" style="1" hidden="1" customWidth="1"/>
    <col min="31" max="40" width="7.7109375" style="1" hidden="1" customWidth="1"/>
    <col min="41" max="41" width="8.7109375" style="1" hidden="1" customWidth="1"/>
    <col min="42" max="48" width="8.7109375" style="1" customWidth="1"/>
    <col min="49" max="49" width="9.7109375" style="1" hidden="1" customWidth="1"/>
    <col min="50" max="53" width="4.7109375" style="1" customWidth="1"/>
    <col min="54" max="54" width="7.7109375" style="1" customWidth="1"/>
    <col min="55" max="55" width="31.7109375" style="1" customWidth="1"/>
    <col min="56" max="16384" width="9.140625" style="1"/>
  </cols>
  <sheetData>
    <row r="1" spans="1:55" ht="35.1" customHeight="1" x14ac:dyDescent="0.2">
      <c r="A1" s="338" t="s">
        <v>597</v>
      </c>
      <c r="B1" s="339"/>
      <c r="C1" s="339"/>
      <c r="D1" s="339"/>
      <c r="E1" s="339"/>
      <c r="F1" s="339"/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39"/>
      <c r="AD1" s="339"/>
      <c r="AE1" s="339"/>
      <c r="AF1" s="339"/>
      <c r="AG1" s="339"/>
      <c r="AH1" s="339"/>
      <c r="AI1" s="339"/>
      <c r="AJ1" s="339"/>
      <c r="AK1" s="339"/>
      <c r="AL1" s="339"/>
      <c r="AM1" s="339"/>
      <c r="AN1" s="339"/>
      <c r="AO1" s="339"/>
      <c r="AP1" s="339"/>
      <c r="AQ1" s="339"/>
      <c r="AR1" s="339"/>
      <c r="AS1" s="339"/>
      <c r="AT1" s="339"/>
      <c r="AU1" s="339"/>
      <c r="AV1" s="339"/>
      <c r="AW1" s="339"/>
      <c r="AX1" s="339"/>
      <c r="AY1" s="339"/>
      <c r="AZ1" s="339"/>
      <c r="BA1" s="339"/>
      <c r="BB1" s="339"/>
      <c r="BC1" s="339"/>
    </row>
    <row r="2" spans="1:55" s="36" customFormat="1" ht="24.95" customHeight="1" x14ac:dyDescent="0.2">
      <c r="A2" s="340" t="s">
        <v>596</v>
      </c>
      <c r="B2" s="340"/>
      <c r="C2" s="340"/>
      <c r="D2" s="340"/>
      <c r="E2" s="340"/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340"/>
      <c r="R2" s="340"/>
      <c r="S2" s="340"/>
      <c r="T2" s="340"/>
      <c r="U2" s="340"/>
      <c r="V2" s="340"/>
      <c r="W2" s="340"/>
      <c r="X2" s="340"/>
      <c r="Y2" s="340"/>
      <c r="Z2" s="340"/>
      <c r="AA2" s="340"/>
      <c r="AB2" s="340"/>
      <c r="AC2" s="340"/>
      <c r="AD2" s="340"/>
      <c r="AE2" s="340"/>
      <c r="AF2" s="340"/>
      <c r="AG2" s="340"/>
      <c r="AH2" s="340"/>
      <c r="AI2" s="340"/>
      <c r="AJ2" s="340"/>
      <c r="AK2" s="340"/>
      <c r="AL2" s="340"/>
      <c r="AM2" s="340"/>
      <c r="AN2" s="340"/>
      <c r="AO2" s="340"/>
      <c r="AP2" s="340"/>
      <c r="AQ2" s="340"/>
      <c r="AR2" s="340"/>
      <c r="AS2" s="340"/>
      <c r="AT2" s="340"/>
      <c r="AU2" s="340"/>
      <c r="AV2" s="340"/>
      <c r="AW2" s="340"/>
      <c r="AX2" s="340"/>
      <c r="AY2" s="340"/>
      <c r="AZ2" s="340"/>
      <c r="BA2" s="340"/>
      <c r="BB2" s="340"/>
      <c r="BC2" s="340"/>
    </row>
    <row r="3" spans="1:55" hidden="1" x14ac:dyDescent="0.2">
      <c r="A3" s="35">
        <v>4</v>
      </c>
      <c r="B3" s="168">
        <v>20</v>
      </c>
      <c r="C3" s="168">
        <v>8</v>
      </c>
      <c r="D3" s="168">
        <v>8</v>
      </c>
      <c r="E3" s="168">
        <v>5</v>
      </c>
      <c r="F3" s="168">
        <v>8</v>
      </c>
      <c r="G3" s="168">
        <v>8</v>
      </c>
      <c r="H3" s="168">
        <v>8</v>
      </c>
      <c r="I3" s="168">
        <v>9</v>
      </c>
      <c r="J3" s="168">
        <v>9</v>
      </c>
      <c r="K3" s="168">
        <v>9</v>
      </c>
      <c r="L3" s="168">
        <v>9</v>
      </c>
      <c r="M3" s="168">
        <v>8</v>
      </c>
      <c r="N3" s="168">
        <v>11</v>
      </c>
      <c r="O3" s="168">
        <v>7</v>
      </c>
      <c r="P3" s="168">
        <v>7</v>
      </c>
      <c r="Q3" s="168">
        <v>7</v>
      </c>
      <c r="R3" s="168">
        <v>7</v>
      </c>
      <c r="S3" s="168">
        <v>7</v>
      </c>
      <c r="T3" s="168">
        <v>7</v>
      </c>
      <c r="U3" s="168">
        <v>7</v>
      </c>
      <c r="V3" s="168">
        <v>7</v>
      </c>
      <c r="W3" s="168">
        <v>7</v>
      </c>
      <c r="X3" s="168">
        <v>7</v>
      </c>
      <c r="Y3" s="168">
        <v>7</v>
      </c>
      <c r="Z3" s="168">
        <v>9</v>
      </c>
      <c r="AA3" s="168">
        <v>7</v>
      </c>
      <c r="AB3" s="168">
        <v>7</v>
      </c>
      <c r="AC3" s="168">
        <v>7</v>
      </c>
      <c r="AD3" s="168">
        <v>9</v>
      </c>
      <c r="AE3" s="168">
        <v>7</v>
      </c>
      <c r="AF3" s="168">
        <v>7</v>
      </c>
      <c r="AG3" s="168">
        <v>7</v>
      </c>
      <c r="AH3" s="168">
        <v>7</v>
      </c>
      <c r="AI3" s="168">
        <v>7</v>
      </c>
      <c r="AJ3" s="168">
        <v>7</v>
      </c>
      <c r="AK3" s="168">
        <v>7</v>
      </c>
      <c r="AL3" s="168">
        <v>7</v>
      </c>
      <c r="AM3" s="168">
        <v>7</v>
      </c>
      <c r="AN3" s="168">
        <v>7</v>
      </c>
      <c r="AO3" s="168">
        <v>7</v>
      </c>
      <c r="AP3" s="168">
        <v>8</v>
      </c>
      <c r="AQ3" s="168">
        <v>8</v>
      </c>
      <c r="AR3" s="168">
        <v>8</v>
      </c>
      <c r="AS3" s="168">
        <v>8</v>
      </c>
      <c r="AT3" s="168">
        <v>8</v>
      </c>
      <c r="AU3" s="168">
        <v>8</v>
      </c>
      <c r="AV3" s="168">
        <v>8</v>
      </c>
      <c r="AW3" s="168">
        <v>9</v>
      </c>
      <c r="AX3" s="168">
        <v>4</v>
      </c>
      <c r="AY3" s="168">
        <v>4</v>
      </c>
      <c r="AZ3" s="168">
        <v>4</v>
      </c>
      <c r="BA3" s="168">
        <v>4</v>
      </c>
      <c r="BB3" s="168">
        <v>7</v>
      </c>
      <c r="BC3" s="168">
        <v>31</v>
      </c>
    </row>
    <row r="4" spans="1:55" ht="25.5" customHeight="1" x14ac:dyDescent="0.2">
      <c r="A4" s="334" t="s">
        <v>145</v>
      </c>
      <c r="B4" s="334" t="s">
        <v>144</v>
      </c>
      <c r="C4" s="334" t="s">
        <v>143</v>
      </c>
      <c r="D4" s="334" t="s">
        <v>142</v>
      </c>
      <c r="E4" s="334" t="s">
        <v>141</v>
      </c>
      <c r="F4" s="334" t="s">
        <v>140</v>
      </c>
      <c r="G4" s="334" t="s">
        <v>139</v>
      </c>
      <c r="H4" s="334" t="s">
        <v>138</v>
      </c>
      <c r="I4" s="334" t="s">
        <v>116</v>
      </c>
      <c r="J4" s="167" t="s">
        <v>115</v>
      </c>
      <c r="K4" s="334" t="s">
        <v>114</v>
      </c>
      <c r="L4" s="334" t="s">
        <v>113</v>
      </c>
      <c r="M4" s="167" t="s">
        <v>112</v>
      </c>
      <c r="N4" s="334" t="s">
        <v>111</v>
      </c>
      <c r="O4" s="334" t="s">
        <v>137</v>
      </c>
      <c r="P4" s="334" t="s">
        <v>136</v>
      </c>
      <c r="Q4" s="334" t="s">
        <v>135</v>
      </c>
      <c r="R4" s="334" t="s">
        <v>134</v>
      </c>
      <c r="S4" s="334" t="s">
        <v>133</v>
      </c>
      <c r="T4" s="334" t="s">
        <v>132</v>
      </c>
      <c r="U4" s="334" t="s">
        <v>131</v>
      </c>
      <c r="V4" s="334" t="s">
        <v>130</v>
      </c>
      <c r="W4" s="334" t="s">
        <v>129</v>
      </c>
      <c r="X4" s="334" t="s">
        <v>128</v>
      </c>
      <c r="Y4" s="358" t="s">
        <v>307</v>
      </c>
      <c r="Z4" s="335" t="s">
        <v>590</v>
      </c>
      <c r="AA4" s="334" t="s">
        <v>313</v>
      </c>
      <c r="AB4" s="334" t="s">
        <v>312</v>
      </c>
      <c r="AC4" s="334" t="s">
        <v>309</v>
      </c>
      <c r="AD4" s="334" t="s">
        <v>308</v>
      </c>
      <c r="AE4" s="334" t="s">
        <v>127</v>
      </c>
      <c r="AF4" s="334" t="s">
        <v>126</v>
      </c>
      <c r="AG4" s="334" t="s">
        <v>125</v>
      </c>
      <c r="AH4" s="334" t="s">
        <v>124</v>
      </c>
      <c r="AI4" s="334" t="s">
        <v>123</v>
      </c>
      <c r="AJ4" s="334" t="s">
        <v>122</v>
      </c>
      <c r="AK4" s="334" t="s">
        <v>121</v>
      </c>
      <c r="AL4" s="334" t="s">
        <v>120</v>
      </c>
      <c r="AM4" s="334" t="s">
        <v>119</v>
      </c>
      <c r="AN4" s="334" t="s">
        <v>118</v>
      </c>
      <c r="AO4" s="334" t="s">
        <v>117</v>
      </c>
      <c r="AP4" s="334" t="s">
        <v>110</v>
      </c>
      <c r="AQ4" s="334"/>
      <c r="AR4" s="334"/>
      <c r="AS4" s="334"/>
      <c r="AT4" s="334"/>
      <c r="AU4" s="334"/>
      <c r="AV4" s="334"/>
      <c r="AW4" s="334"/>
      <c r="AX4" s="342" t="s">
        <v>277</v>
      </c>
      <c r="AY4" s="342"/>
      <c r="AZ4" s="342"/>
      <c r="BA4" s="342"/>
      <c r="BB4" s="334" t="s">
        <v>276</v>
      </c>
      <c r="BC4" s="334" t="s">
        <v>275</v>
      </c>
    </row>
    <row r="5" spans="1:55" ht="40.5" x14ac:dyDescent="0.2">
      <c r="A5" s="334"/>
      <c r="B5" s="334"/>
      <c r="C5" s="334"/>
      <c r="D5" s="334"/>
      <c r="E5" s="334"/>
      <c r="F5" s="334"/>
      <c r="G5" s="334"/>
      <c r="H5" s="334"/>
      <c r="I5" s="334"/>
      <c r="J5" s="150" t="s">
        <v>109</v>
      </c>
      <c r="K5" s="334"/>
      <c r="L5" s="334"/>
      <c r="M5" s="167" t="s">
        <v>108</v>
      </c>
      <c r="N5" s="334"/>
      <c r="O5" s="334"/>
      <c r="P5" s="334"/>
      <c r="Q5" s="334"/>
      <c r="R5" s="334"/>
      <c r="S5" s="335"/>
      <c r="T5" s="335"/>
      <c r="U5" s="335"/>
      <c r="V5" s="335"/>
      <c r="W5" s="335"/>
      <c r="X5" s="335"/>
      <c r="Y5" s="359"/>
      <c r="Z5" s="343"/>
      <c r="AA5" s="334"/>
      <c r="AB5" s="334"/>
      <c r="AC5" s="334"/>
      <c r="AD5" s="334"/>
      <c r="AE5" s="334"/>
      <c r="AF5" s="334"/>
      <c r="AG5" s="334"/>
      <c r="AH5" s="334"/>
      <c r="AI5" s="334"/>
      <c r="AJ5" s="334"/>
      <c r="AK5" s="334"/>
      <c r="AL5" s="341"/>
      <c r="AM5" s="341"/>
      <c r="AN5" s="334"/>
      <c r="AO5" s="334"/>
      <c r="AP5" s="167" t="s">
        <v>107</v>
      </c>
      <c r="AQ5" s="167" t="s">
        <v>329</v>
      </c>
      <c r="AR5" s="151" t="s">
        <v>106</v>
      </c>
      <c r="AS5" s="331" t="s">
        <v>591</v>
      </c>
      <c r="AT5" s="151" t="s">
        <v>105</v>
      </c>
      <c r="AU5" s="152" t="s">
        <v>326</v>
      </c>
      <c r="AV5" s="152" t="s">
        <v>327</v>
      </c>
      <c r="AW5" s="154" t="s">
        <v>328</v>
      </c>
      <c r="AX5" s="342" t="s">
        <v>274</v>
      </c>
      <c r="AY5" s="342"/>
      <c r="AZ5" s="342" t="s">
        <v>273</v>
      </c>
      <c r="BA5" s="342"/>
      <c r="BB5" s="334"/>
      <c r="BC5" s="334"/>
    </row>
    <row r="6" spans="1:55" ht="25.5" x14ac:dyDescent="0.2">
      <c r="A6" s="33">
        <v>1</v>
      </c>
      <c r="B6" s="112" t="s">
        <v>333</v>
      </c>
      <c r="C6" s="33" t="s">
        <v>104</v>
      </c>
      <c r="D6" s="33" t="s">
        <v>103</v>
      </c>
      <c r="E6" s="33">
        <v>2015</v>
      </c>
      <c r="F6" s="94" t="s">
        <v>4</v>
      </c>
      <c r="G6" s="94" t="s">
        <v>4</v>
      </c>
      <c r="H6" s="94" t="s">
        <v>4</v>
      </c>
      <c r="I6" s="94" t="s">
        <v>4</v>
      </c>
      <c r="J6" s="5" t="s">
        <v>4</v>
      </c>
      <c r="K6" s="94" t="s">
        <v>4</v>
      </c>
      <c r="L6" s="94" t="s">
        <v>4</v>
      </c>
      <c r="M6" s="32" t="s">
        <v>4</v>
      </c>
      <c r="N6" s="94" t="s">
        <v>4</v>
      </c>
      <c r="O6" s="94" t="s">
        <v>4</v>
      </c>
      <c r="P6" s="94" t="s">
        <v>4</v>
      </c>
      <c r="Q6" s="94" t="s">
        <v>4</v>
      </c>
      <c r="R6" s="94" t="s">
        <v>4</v>
      </c>
      <c r="S6" s="94" t="s">
        <v>4</v>
      </c>
      <c r="T6" s="94" t="s">
        <v>4</v>
      </c>
      <c r="U6" s="94" t="s">
        <v>4</v>
      </c>
      <c r="V6" s="94" t="s">
        <v>4</v>
      </c>
      <c r="W6" s="94" t="s">
        <v>4</v>
      </c>
      <c r="X6" s="94" t="s">
        <v>4</v>
      </c>
      <c r="Y6" s="94" t="s">
        <v>4</v>
      </c>
      <c r="Z6" s="94" t="s">
        <v>4</v>
      </c>
      <c r="AA6" s="94" t="s">
        <v>4</v>
      </c>
      <c r="AB6" s="94" t="s">
        <v>4</v>
      </c>
      <c r="AC6" s="94" t="s">
        <v>4</v>
      </c>
      <c r="AD6" s="125" t="s">
        <v>4</v>
      </c>
      <c r="AE6" s="126" t="s">
        <v>4</v>
      </c>
      <c r="AF6" s="94"/>
      <c r="AG6" s="94"/>
      <c r="AH6" s="94"/>
      <c r="AI6" s="94"/>
      <c r="AJ6" s="94"/>
      <c r="AK6" s="94"/>
      <c r="AL6" s="94"/>
      <c r="AM6" s="94"/>
      <c r="AN6" s="94"/>
      <c r="AO6" s="256">
        <v>29191.89</v>
      </c>
      <c r="AP6" s="146"/>
      <c r="AQ6" s="250" t="s">
        <v>2</v>
      </c>
      <c r="AR6" s="250" t="s">
        <v>2</v>
      </c>
      <c r="AS6" s="257" t="s">
        <v>2</v>
      </c>
      <c r="AT6" s="146"/>
      <c r="AU6" s="250" t="s">
        <v>2</v>
      </c>
      <c r="AV6" s="250" t="s">
        <v>2</v>
      </c>
      <c r="AW6" s="153">
        <f>SUM(AP6:AR6,AT6:AV6)</f>
        <v>0</v>
      </c>
      <c r="AX6" s="7" t="s">
        <v>315</v>
      </c>
      <c r="AY6" s="145">
        <v>41640</v>
      </c>
      <c r="AZ6" s="7" t="s">
        <v>315</v>
      </c>
      <c r="BA6" s="145">
        <v>42004</v>
      </c>
      <c r="BB6" s="41" t="s">
        <v>146</v>
      </c>
      <c r="BC6" s="113"/>
    </row>
    <row r="7" spans="1:55" s="19" customFormat="1" ht="25.5" x14ac:dyDescent="0.2">
      <c r="A7" s="33">
        <v>2</v>
      </c>
      <c r="B7" s="5" t="s">
        <v>237</v>
      </c>
      <c r="C7" s="5" t="s">
        <v>236</v>
      </c>
      <c r="D7" s="5" t="s">
        <v>154</v>
      </c>
      <c r="E7" s="15">
        <v>1971</v>
      </c>
      <c r="F7" s="15" t="s">
        <v>235</v>
      </c>
      <c r="G7" s="15" t="s">
        <v>234</v>
      </c>
      <c r="H7" s="17">
        <v>4562</v>
      </c>
      <c r="I7" s="42" t="s">
        <v>352</v>
      </c>
      <c r="J7" s="115">
        <v>5010</v>
      </c>
      <c r="K7" s="15">
        <v>15754</v>
      </c>
      <c r="L7" s="15">
        <v>54809</v>
      </c>
      <c r="M7" s="15" t="s">
        <v>224</v>
      </c>
      <c r="N7" s="17" t="s">
        <v>4</v>
      </c>
      <c r="O7" s="11"/>
      <c r="P7" s="11"/>
      <c r="Q7" s="11"/>
      <c r="R7" s="11"/>
      <c r="S7" s="11"/>
      <c r="T7" s="11"/>
      <c r="U7" s="11"/>
      <c r="V7" s="11"/>
      <c r="W7" s="11"/>
      <c r="X7" s="11" t="s">
        <v>4</v>
      </c>
      <c r="Y7" s="102">
        <v>2508</v>
      </c>
      <c r="Z7" s="94" t="s">
        <v>4</v>
      </c>
      <c r="AA7" s="121" t="s">
        <v>4</v>
      </c>
      <c r="AB7" s="121" t="s">
        <v>4</v>
      </c>
      <c r="AC7" s="121" t="s">
        <v>4</v>
      </c>
      <c r="AD7" s="109" t="s">
        <v>4</v>
      </c>
      <c r="AE7" s="102" t="s">
        <v>4</v>
      </c>
      <c r="AF7" s="10"/>
      <c r="AG7" s="11"/>
      <c r="AH7" s="11"/>
      <c r="AI7" s="11"/>
      <c r="AJ7" s="11"/>
      <c r="AK7" s="11"/>
      <c r="AL7" s="11"/>
      <c r="AM7" s="11"/>
      <c r="AN7" s="11"/>
      <c r="AO7" s="114"/>
      <c r="AP7" s="146"/>
      <c r="AQ7" s="250" t="s">
        <v>2</v>
      </c>
      <c r="AR7" s="250" t="s">
        <v>2</v>
      </c>
      <c r="AS7" s="257" t="s">
        <v>2</v>
      </c>
      <c r="AT7" s="146"/>
      <c r="AU7" s="250" t="s">
        <v>2</v>
      </c>
      <c r="AV7" s="250" t="s">
        <v>2</v>
      </c>
      <c r="AW7" s="153">
        <f t="shared" ref="AW7:AW33" si="0">SUM(AP7:AR7,AT7:AV7)</f>
        <v>0</v>
      </c>
      <c r="AX7" s="7" t="s">
        <v>315</v>
      </c>
      <c r="AY7" s="145">
        <v>41640</v>
      </c>
      <c r="AZ7" s="7" t="s">
        <v>315</v>
      </c>
      <c r="BA7" s="145">
        <v>42004</v>
      </c>
      <c r="BB7" s="41" t="s">
        <v>146</v>
      </c>
      <c r="BC7" s="62"/>
    </row>
    <row r="8" spans="1:55" s="19" customFormat="1" ht="25.5" x14ac:dyDescent="0.2">
      <c r="A8" s="33">
        <v>3</v>
      </c>
      <c r="B8" s="5" t="s">
        <v>101</v>
      </c>
      <c r="C8" s="5" t="s">
        <v>233</v>
      </c>
      <c r="D8" s="5" t="s">
        <v>154</v>
      </c>
      <c r="E8" s="15">
        <v>1985</v>
      </c>
      <c r="F8" s="15" t="s">
        <v>232</v>
      </c>
      <c r="G8" s="15" t="s">
        <v>231</v>
      </c>
      <c r="H8" s="17">
        <v>3120</v>
      </c>
      <c r="I8" s="42" t="s">
        <v>355</v>
      </c>
      <c r="J8" s="115" t="s">
        <v>4</v>
      </c>
      <c r="K8" s="15">
        <v>531065</v>
      </c>
      <c r="L8" s="15">
        <v>28123</v>
      </c>
      <c r="M8" s="15" t="s">
        <v>224</v>
      </c>
      <c r="N8" s="17" t="s">
        <v>4</v>
      </c>
      <c r="O8" s="11"/>
      <c r="P8" s="11"/>
      <c r="Q8" s="11"/>
      <c r="R8" s="11"/>
      <c r="S8" s="11"/>
      <c r="T8" s="11"/>
      <c r="U8" s="11"/>
      <c r="V8" s="11"/>
      <c r="W8" s="11"/>
      <c r="X8" s="11" t="s">
        <v>4</v>
      </c>
      <c r="Y8" s="102">
        <v>5067</v>
      </c>
      <c r="Z8" s="94" t="s">
        <v>4</v>
      </c>
      <c r="AA8" s="11" t="s">
        <v>4</v>
      </c>
      <c r="AB8" s="11" t="s">
        <v>4</v>
      </c>
      <c r="AC8" s="11" t="s">
        <v>4</v>
      </c>
      <c r="AD8" s="109" t="s">
        <v>4</v>
      </c>
      <c r="AE8" s="102" t="s">
        <v>4</v>
      </c>
      <c r="AF8" s="10"/>
      <c r="AG8" s="11"/>
      <c r="AH8" s="11"/>
      <c r="AI8" s="11"/>
      <c r="AJ8" s="11"/>
      <c r="AK8" s="11"/>
      <c r="AL8" s="11"/>
      <c r="AM8" s="11"/>
      <c r="AN8" s="11"/>
      <c r="AO8" s="114"/>
      <c r="AP8" s="146"/>
      <c r="AQ8" s="250" t="s">
        <v>2</v>
      </c>
      <c r="AR8" s="250" t="s">
        <v>2</v>
      </c>
      <c r="AS8" s="257" t="s">
        <v>2</v>
      </c>
      <c r="AT8" s="146"/>
      <c r="AU8" s="250" t="s">
        <v>2</v>
      </c>
      <c r="AV8" s="250" t="s">
        <v>2</v>
      </c>
      <c r="AW8" s="153">
        <f t="shared" si="0"/>
        <v>0</v>
      </c>
      <c r="AX8" s="7" t="s">
        <v>315</v>
      </c>
      <c r="AY8" s="145">
        <v>41640</v>
      </c>
      <c r="AZ8" s="7" t="s">
        <v>315</v>
      </c>
      <c r="BA8" s="145">
        <v>42004</v>
      </c>
      <c r="BB8" s="41" t="s">
        <v>146</v>
      </c>
      <c r="BC8" s="62"/>
    </row>
    <row r="9" spans="1:55" s="19" customFormat="1" ht="24.95" customHeight="1" x14ac:dyDescent="0.2">
      <c r="A9" s="33">
        <v>4</v>
      </c>
      <c r="B9" s="5" t="s">
        <v>230</v>
      </c>
      <c r="C9" s="5" t="s">
        <v>229</v>
      </c>
      <c r="D9" s="5" t="s">
        <v>228</v>
      </c>
      <c r="E9" s="15">
        <v>1985</v>
      </c>
      <c r="F9" s="15" t="s">
        <v>227</v>
      </c>
      <c r="G9" s="15" t="s">
        <v>226</v>
      </c>
      <c r="H9" s="17">
        <v>19100</v>
      </c>
      <c r="I9" s="42" t="s">
        <v>356</v>
      </c>
      <c r="J9" s="115">
        <v>9000</v>
      </c>
      <c r="K9" s="15">
        <v>66335</v>
      </c>
      <c r="L9" s="15" t="s">
        <v>225</v>
      </c>
      <c r="M9" s="15" t="s">
        <v>224</v>
      </c>
      <c r="N9" s="17" t="s">
        <v>4</v>
      </c>
      <c r="O9" s="11"/>
      <c r="P9" s="11"/>
      <c r="Q9" s="11"/>
      <c r="R9" s="11"/>
      <c r="S9" s="11"/>
      <c r="T9" s="11"/>
      <c r="U9" s="11"/>
      <c r="V9" s="11"/>
      <c r="W9" s="11"/>
      <c r="X9" s="11" t="s">
        <v>4</v>
      </c>
      <c r="Y9" s="102">
        <v>10330</v>
      </c>
      <c r="Z9" s="94" t="s">
        <v>4</v>
      </c>
      <c r="AA9" s="11" t="s">
        <v>4</v>
      </c>
      <c r="AB9" s="11" t="s">
        <v>4</v>
      </c>
      <c r="AC9" s="11" t="s">
        <v>4</v>
      </c>
      <c r="AD9" s="109" t="s">
        <v>4</v>
      </c>
      <c r="AE9" s="102" t="s">
        <v>4</v>
      </c>
      <c r="AF9" s="10"/>
      <c r="AG9" s="11"/>
      <c r="AH9" s="11"/>
      <c r="AI9" s="11"/>
      <c r="AJ9" s="11"/>
      <c r="AK9" s="11"/>
      <c r="AL9" s="11"/>
      <c r="AM9" s="11"/>
      <c r="AN9" s="11"/>
      <c r="AO9" s="114"/>
      <c r="AP9" s="146"/>
      <c r="AQ9" s="250" t="s">
        <v>2</v>
      </c>
      <c r="AR9" s="250" t="s">
        <v>2</v>
      </c>
      <c r="AS9" s="257" t="s">
        <v>2</v>
      </c>
      <c r="AT9" s="146"/>
      <c r="AU9" s="250" t="s">
        <v>2</v>
      </c>
      <c r="AV9" s="250" t="s">
        <v>2</v>
      </c>
      <c r="AW9" s="153">
        <f t="shared" si="0"/>
        <v>0</v>
      </c>
      <c r="AX9" s="7" t="s">
        <v>315</v>
      </c>
      <c r="AY9" s="145">
        <v>41640</v>
      </c>
      <c r="AZ9" s="7" t="s">
        <v>315</v>
      </c>
      <c r="BA9" s="145">
        <v>42004</v>
      </c>
      <c r="BB9" s="41" t="s">
        <v>146</v>
      </c>
      <c r="BC9" s="62"/>
    </row>
    <row r="10" spans="1:55" s="19" customFormat="1" ht="38.25" x14ac:dyDescent="0.2">
      <c r="A10" s="33">
        <v>5</v>
      </c>
      <c r="B10" s="5" t="s">
        <v>310</v>
      </c>
      <c r="C10" s="5" t="s">
        <v>223</v>
      </c>
      <c r="D10" s="5" t="s">
        <v>278</v>
      </c>
      <c r="E10" s="15">
        <v>1990</v>
      </c>
      <c r="F10" s="15" t="s">
        <v>222</v>
      </c>
      <c r="G10" s="15" t="s">
        <v>221</v>
      </c>
      <c r="H10" s="17" t="s">
        <v>4</v>
      </c>
      <c r="I10" s="42" t="s">
        <v>348</v>
      </c>
      <c r="J10" s="115" t="s">
        <v>4</v>
      </c>
      <c r="K10" s="16" t="s">
        <v>220</v>
      </c>
      <c r="L10" s="17" t="s">
        <v>4</v>
      </c>
      <c r="M10" s="17" t="s">
        <v>4</v>
      </c>
      <c r="N10" s="17" t="s">
        <v>4</v>
      </c>
      <c r="O10" s="11"/>
      <c r="P10" s="11"/>
      <c r="Q10" s="11"/>
      <c r="R10" s="11"/>
      <c r="S10" s="11"/>
      <c r="T10" s="11"/>
      <c r="U10" s="11"/>
      <c r="V10" s="11"/>
      <c r="W10" s="11"/>
      <c r="X10" s="11" t="s">
        <v>4</v>
      </c>
      <c r="Y10" s="11" t="s">
        <v>4</v>
      </c>
      <c r="Z10" s="94" t="s">
        <v>4</v>
      </c>
      <c r="AA10" s="11" t="s">
        <v>4</v>
      </c>
      <c r="AB10" s="11" t="s">
        <v>4</v>
      </c>
      <c r="AC10" s="11" t="s">
        <v>4</v>
      </c>
      <c r="AD10" s="109" t="s">
        <v>4</v>
      </c>
      <c r="AE10" s="102" t="s">
        <v>4</v>
      </c>
      <c r="AF10" s="10"/>
      <c r="AG10" s="11"/>
      <c r="AH10" s="11"/>
      <c r="AI10" s="11"/>
      <c r="AJ10" s="11"/>
      <c r="AK10" s="11"/>
      <c r="AL10" s="11"/>
      <c r="AM10" s="11"/>
      <c r="AN10" s="11"/>
      <c r="AO10" s="114"/>
      <c r="AP10" s="146"/>
      <c r="AQ10" s="250" t="s">
        <v>2</v>
      </c>
      <c r="AR10" s="250" t="s">
        <v>2</v>
      </c>
      <c r="AS10" s="257" t="s">
        <v>2</v>
      </c>
      <c r="AT10" s="250" t="s">
        <v>2</v>
      </c>
      <c r="AU10" s="250" t="s">
        <v>2</v>
      </c>
      <c r="AV10" s="250" t="s">
        <v>2</v>
      </c>
      <c r="AW10" s="153">
        <f t="shared" si="0"/>
        <v>0</v>
      </c>
      <c r="AX10" s="7" t="s">
        <v>315</v>
      </c>
      <c r="AY10" s="145">
        <v>41640</v>
      </c>
      <c r="AZ10" s="7" t="s">
        <v>315</v>
      </c>
      <c r="BA10" s="145">
        <v>42004</v>
      </c>
      <c r="BB10" s="41" t="s">
        <v>146</v>
      </c>
      <c r="BC10" s="116"/>
    </row>
    <row r="11" spans="1:55" s="19" customFormat="1" ht="38.25" x14ac:dyDescent="0.2">
      <c r="A11" s="33">
        <v>6</v>
      </c>
      <c r="B11" s="5" t="s">
        <v>311</v>
      </c>
      <c r="C11" s="5" t="s">
        <v>219</v>
      </c>
      <c r="D11" s="5" t="s">
        <v>278</v>
      </c>
      <c r="E11" s="15">
        <v>1988</v>
      </c>
      <c r="F11" s="15" t="s">
        <v>218</v>
      </c>
      <c r="G11" s="15" t="s">
        <v>217</v>
      </c>
      <c r="H11" s="17" t="s">
        <v>4</v>
      </c>
      <c r="I11" s="42" t="s">
        <v>348</v>
      </c>
      <c r="J11" s="115" t="s">
        <v>4</v>
      </c>
      <c r="K11" s="15">
        <v>47539</v>
      </c>
      <c r="L11" s="17" t="s">
        <v>4</v>
      </c>
      <c r="M11" s="17" t="s">
        <v>4</v>
      </c>
      <c r="N11" s="17" t="s">
        <v>4</v>
      </c>
      <c r="O11" s="11"/>
      <c r="P11" s="11"/>
      <c r="Q11" s="11"/>
      <c r="R11" s="11"/>
      <c r="S11" s="11"/>
      <c r="T11" s="11"/>
      <c r="U11" s="11"/>
      <c r="V11" s="11"/>
      <c r="W11" s="11"/>
      <c r="X11" s="11" t="s">
        <v>4</v>
      </c>
      <c r="Y11" s="11" t="s">
        <v>4</v>
      </c>
      <c r="Z11" s="94" t="s">
        <v>4</v>
      </c>
      <c r="AA11" s="11" t="s">
        <v>4</v>
      </c>
      <c r="AB11" s="11" t="s">
        <v>4</v>
      </c>
      <c r="AC11" s="11" t="s">
        <v>4</v>
      </c>
      <c r="AD11" s="109" t="s">
        <v>4</v>
      </c>
      <c r="AE11" s="102" t="s">
        <v>4</v>
      </c>
      <c r="AF11" s="10"/>
      <c r="AG11" s="11"/>
      <c r="AH11" s="11"/>
      <c r="AI11" s="11"/>
      <c r="AJ11" s="11"/>
      <c r="AK11" s="11"/>
      <c r="AL11" s="11"/>
      <c r="AM11" s="11"/>
      <c r="AN11" s="11"/>
      <c r="AO11" s="114"/>
      <c r="AP11" s="146"/>
      <c r="AQ11" s="250" t="s">
        <v>2</v>
      </c>
      <c r="AR11" s="250" t="s">
        <v>2</v>
      </c>
      <c r="AS11" s="257" t="s">
        <v>2</v>
      </c>
      <c r="AT11" s="250" t="s">
        <v>2</v>
      </c>
      <c r="AU11" s="250" t="s">
        <v>2</v>
      </c>
      <c r="AV11" s="250" t="s">
        <v>2</v>
      </c>
      <c r="AW11" s="153">
        <f t="shared" si="0"/>
        <v>0</v>
      </c>
      <c r="AX11" s="7" t="s">
        <v>315</v>
      </c>
      <c r="AY11" s="145">
        <v>41640</v>
      </c>
      <c r="AZ11" s="7" t="s">
        <v>315</v>
      </c>
      <c r="BA11" s="145">
        <v>42004</v>
      </c>
      <c r="BB11" s="41" t="s">
        <v>146</v>
      </c>
      <c r="BC11" s="116"/>
    </row>
    <row r="12" spans="1:55" s="19" customFormat="1" ht="25.5" x14ac:dyDescent="0.2">
      <c r="A12" s="33">
        <v>7</v>
      </c>
      <c r="B12" s="117" t="s">
        <v>211</v>
      </c>
      <c r="C12" s="5" t="s">
        <v>216</v>
      </c>
      <c r="D12" s="5" t="s">
        <v>7</v>
      </c>
      <c r="E12" s="5">
        <v>2007</v>
      </c>
      <c r="F12" s="5" t="s">
        <v>214</v>
      </c>
      <c r="G12" s="11" t="s">
        <v>4</v>
      </c>
      <c r="H12" s="11" t="s">
        <v>4</v>
      </c>
      <c r="I12" s="43" t="s">
        <v>353</v>
      </c>
      <c r="J12" s="11">
        <v>750</v>
      </c>
      <c r="K12" s="9" t="s">
        <v>215</v>
      </c>
      <c r="L12" s="17" t="s">
        <v>4</v>
      </c>
      <c r="M12" s="17" t="s">
        <v>4</v>
      </c>
      <c r="N12" s="17" t="s">
        <v>4</v>
      </c>
      <c r="O12" s="11"/>
      <c r="P12" s="11"/>
      <c r="Q12" s="11"/>
      <c r="R12" s="11"/>
      <c r="S12" s="11"/>
      <c r="T12" s="11"/>
      <c r="U12" s="11"/>
      <c r="V12" s="11"/>
      <c r="W12" s="11"/>
      <c r="X12" s="11" t="s">
        <v>4</v>
      </c>
      <c r="Y12" s="11" t="s">
        <v>4</v>
      </c>
      <c r="Z12" s="94" t="s">
        <v>4</v>
      </c>
      <c r="AA12" s="11" t="s">
        <v>4</v>
      </c>
      <c r="AB12" s="11" t="s">
        <v>4</v>
      </c>
      <c r="AC12" s="11" t="s">
        <v>4</v>
      </c>
      <c r="AD12" s="109" t="s">
        <v>4</v>
      </c>
      <c r="AE12" s="102" t="s">
        <v>4</v>
      </c>
      <c r="AF12" s="10"/>
      <c r="AG12" s="11"/>
      <c r="AH12" s="11"/>
      <c r="AI12" s="11"/>
      <c r="AJ12" s="11"/>
      <c r="AK12" s="11"/>
      <c r="AL12" s="11"/>
      <c r="AM12" s="11"/>
      <c r="AN12" s="11"/>
      <c r="AO12" s="114"/>
      <c r="AP12" s="146"/>
      <c r="AQ12" s="250" t="s">
        <v>2</v>
      </c>
      <c r="AR12" s="250" t="s">
        <v>2</v>
      </c>
      <c r="AS12" s="257" t="s">
        <v>2</v>
      </c>
      <c r="AT12" s="250" t="s">
        <v>2</v>
      </c>
      <c r="AU12" s="250" t="s">
        <v>2</v>
      </c>
      <c r="AV12" s="250" t="s">
        <v>2</v>
      </c>
      <c r="AW12" s="153">
        <f t="shared" si="0"/>
        <v>0</v>
      </c>
      <c r="AX12" s="7" t="s">
        <v>315</v>
      </c>
      <c r="AY12" s="145">
        <v>41648</v>
      </c>
      <c r="AZ12" s="7" t="s">
        <v>316</v>
      </c>
      <c r="BA12" s="145">
        <v>42012</v>
      </c>
      <c r="BB12" s="41" t="s">
        <v>146</v>
      </c>
      <c r="BC12" s="92"/>
    </row>
    <row r="13" spans="1:55" s="19" customFormat="1" ht="38.25" x14ac:dyDescent="0.2">
      <c r="A13" s="33">
        <v>8</v>
      </c>
      <c r="B13" s="5" t="s">
        <v>283</v>
      </c>
      <c r="C13" s="5" t="s">
        <v>288</v>
      </c>
      <c r="D13" s="15" t="s">
        <v>286</v>
      </c>
      <c r="E13" s="5">
        <v>2016</v>
      </c>
      <c r="F13" s="5" t="s">
        <v>287</v>
      </c>
      <c r="G13" s="11"/>
      <c r="H13" s="11" t="s">
        <v>4</v>
      </c>
      <c r="I13" s="42" t="s">
        <v>348</v>
      </c>
      <c r="J13" s="11">
        <v>5950</v>
      </c>
      <c r="K13" s="15" t="s">
        <v>285</v>
      </c>
      <c r="L13" s="18"/>
      <c r="M13" s="17"/>
      <c r="N13" s="17"/>
      <c r="O13" s="11" t="s">
        <v>4</v>
      </c>
      <c r="P13" s="11" t="s">
        <v>4</v>
      </c>
      <c r="Q13" s="11" t="s">
        <v>4</v>
      </c>
      <c r="R13" s="11" t="s">
        <v>4</v>
      </c>
      <c r="S13" s="11" t="s">
        <v>4</v>
      </c>
      <c r="T13" s="11" t="s">
        <v>4</v>
      </c>
      <c r="U13" s="11" t="s">
        <v>4</v>
      </c>
      <c r="V13" s="11" t="s">
        <v>4</v>
      </c>
      <c r="W13" s="11" t="s">
        <v>4</v>
      </c>
      <c r="X13" s="11" t="s">
        <v>4</v>
      </c>
      <c r="Y13" s="11" t="s">
        <v>4</v>
      </c>
      <c r="Z13" s="10">
        <v>18000</v>
      </c>
      <c r="AA13" s="224">
        <v>15200</v>
      </c>
      <c r="AB13" s="224">
        <v>18000</v>
      </c>
      <c r="AC13" s="10">
        <v>22000</v>
      </c>
      <c r="AD13" s="108">
        <v>27060</v>
      </c>
      <c r="AE13" s="101">
        <v>27060</v>
      </c>
      <c r="AF13" s="10"/>
      <c r="AG13" s="11"/>
      <c r="AH13" s="11"/>
      <c r="AI13" s="11"/>
      <c r="AJ13" s="11"/>
      <c r="AK13" s="11"/>
      <c r="AL13" s="11"/>
      <c r="AM13" s="11"/>
      <c r="AN13" s="11"/>
      <c r="AO13" s="114">
        <v>27060</v>
      </c>
      <c r="AP13" s="146"/>
      <c r="AQ13" s="250" t="s">
        <v>2</v>
      </c>
      <c r="AR13" s="146"/>
      <c r="AS13" s="258"/>
      <c r="AT13" s="250" t="s">
        <v>2</v>
      </c>
      <c r="AU13" s="250" t="s">
        <v>2</v>
      </c>
      <c r="AV13" s="250" t="s">
        <v>2</v>
      </c>
      <c r="AW13" s="153">
        <f t="shared" si="0"/>
        <v>0</v>
      </c>
      <c r="AX13" s="7" t="s">
        <v>315</v>
      </c>
      <c r="AY13" s="145">
        <v>42747</v>
      </c>
      <c r="AZ13" s="7" t="s">
        <v>316</v>
      </c>
      <c r="BA13" s="145">
        <v>43111</v>
      </c>
      <c r="BB13" s="41" t="s">
        <v>146</v>
      </c>
      <c r="BC13" s="92"/>
    </row>
    <row r="14" spans="1:55" s="19" customFormat="1" ht="25.5" x14ac:dyDescent="0.2">
      <c r="A14" s="33">
        <v>9</v>
      </c>
      <c r="B14" s="117" t="s">
        <v>211</v>
      </c>
      <c r="C14" s="5" t="s">
        <v>213</v>
      </c>
      <c r="D14" s="15" t="s">
        <v>7</v>
      </c>
      <c r="E14" s="5">
        <v>2008</v>
      </c>
      <c r="F14" s="5" t="s">
        <v>209</v>
      </c>
      <c r="G14" s="11" t="s">
        <v>4</v>
      </c>
      <c r="H14" s="11" t="s">
        <v>4</v>
      </c>
      <c r="I14" s="43" t="s">
        <v>353</v>
      </c>
      <c r="J14" s="11">
        <v>750</v>
      </c>
      <c r="K14" s="118" t="s">
        <v>212</v>
      </c>
      <c r="L14" s="18" t="s">
        <v>4</v>
      </c>
      <c r="M14" s="17" t="s">
        <v>4</v>
      </c>
      <c r="N14" s="17" t="s">
        <v>4</v>
      </c>
      <c r="O14" s="11" t="s">
        <v>4</v>
      </c>
      <c r="P14" s="11" t="s">
        <v>4</v>
      </c>
      <c r="Q14" s="11" t="s">
        <v>4</v>
      </c>
      <c r="R14" s="11" t="s">
        <v>4</v>
      </c>
      <c r="S14" s="11" t="s">
        <v>4</v>
      </c>
      <c r="T14" s="11" t="s">
        <v>4</v>
      </c>
      <c r="U14" s="11" t="s">
        <v>4</v>
      </c>
      <c r="V14" s="11"/>
      <c r="W14" s="11" t="s">
        <v>4</v>
      </c>
      <c r="X14" s="11" t="s">
        <v>4</v>
      </c>
      <c r="Y14" s="11" t="s">
        <v>4</v>
      </c>
      <c r="Z14" s="11" t="s">
        <v>4</v>
      </c>
      <c r="AA14" s="11" t="s">
        <v>4</v>
      </c>
      <c r="AB14" s="11" t="s">
        <v>4</v>
      </c>
      <c r="AC14" s="11" t="s">
        <v>4</v>
      </c>
      <c r="AD14" s="109" t="s">
        <v>4</v>
      </c>
      <c r="AE14" s="102" t="s">
        <v>4</v>
      </c>
      <c r="AF14" s="10" t="s">
        <v>4</v>
      </c>
      <c r="AG14" s="11" t="s">
        <v>4</v>
      </c>
      <c r="AH14" s="11" t="s">
        <v>4</v>
      </c>
      <c r="AI14" s="11" t="s">
        <v>4</v>
      </c>
      <c r="AJ14" s="11" t="s">
        <v>4</v>
      </c>
      <c r="AK14" s="11" t="s">
        <v>4</v>
      </c>
      <c r="AL14" s="11" t="s">
        <v>4</v>
      </c>
      <c r="AM14" s="11" t="s">
        <v>4</v>
      </c>
      <c r="AN14" s="11" t="s">
        <v>4</v>
      </c>
      <c r="AO14" s="114"/>
      <c r="AP14" s="146"/>
      <c r="AQ14" s="250" t="s">
        <v>2</v>
      </c>
      <c r="AR14" s="250" t="s">
        <v>2</v>
      </c>
      <c r="AS14" s="257" t="s">
        <v>2</v>
      </c>
      <c r="AT14" s="250" t="s">
        <v>2</v>
      </c>
      <c r="AU14" s="250" t="s">
        <v>2</v>
      </c>
      <c r="AV14" s="250" t="s">
        <v>2</v>
      </c>
      <c r="AW14" s="153">
        <f t="shared" si="0"/>
        <v>0</v>
      </c>
      <c r="AX14" s="7" t="s">
        <v>315</v>
      </c>
      <c r="AY14" s="145">
        <v>41292</v>
      </c>
      <c r="AZ14" s="7" t="s">
        <v>316</v>
      </c>
      <c r="BA14" s="145">
        <v>41656</v>
      </c>
      <c r="BB14" s="41" t="s">
        <v>146</v>
      </c>
      <c r="BC14" s="92"/>
    </row>
    <row r="15" spans="1:55" s="19" customFormat="1" ht="25.5" x14ac:dyDescent="0.2">
      <c r="A15" s="33">
        <v>10</v>
      </c>
      <c r="B15" s="117" t="s">
        <v>211</v>
      </c>
      <c r="C15" s="5" t="s">
        <v>210</v>
      </c>
      <c r="D15" s="15" t="s">
        <v>7</v>
      </c>
      <c r="E15" s="5">
        <v>2008</v>
      </c>
      <c r="F15" s="5" t="s">
        <v>209</v>
      </c>
      <c r="G15" s="11" t="s">
        <v>4</v>
      </c>
      <c r="H15" s="11" t="s">
        <v>4</v>
      </c>
      <c r="I15" s="43" t="s">
        <v>353</v>
      </c>
      <c r="J15" s="11">
        <v>750</v>
      </c>
      <c r="K15" s="118" t="s">
        <v>208</v>
      </c>
      <c r="L15" s="18" t="s">
        <v>4</v>
      </c>
      <c r="M15" s="17" t="s">
        <v>4</v>
      </c>
      <c r="N15" s="17" t="s">
        <v>4</v>
      </c>
      <c r="O15" s="11" t="s">
        <v>4</v>
      </c>
      <c r="P15" s="11" t="s">
        <v>4</v>
      </c>
      <c r="Q15" s="11" t="s">
        <v>4</v>
      </c>
      <c r="R15" s="11" t="s">
        <v>4</v>
      </c>
      <c r="S15" s="11" t="s">
        <v>4</v>
      </c>
      <c r="T15" s="11" t="s">
        <v>4</v>
      </c>
      <c r="U15" s="11" t="s">
        <v>4</v>
      </c>
      <c r="V15" s="11"/>
      <c r="W15" s="11" t="s">
        <v>4</v>
      </c>
      <c r="X15" s="11" t="s">
        <v>4</v>
      </c>
      <c r="Y15" s="11" t="s">
        <v>4</v>
      </c>
      <c r="Z15" s="11" t="s">
        <v>4</v>
      </c>
      <c r="AA15" s="11" t="s">
        <v>4</v>
      </c>
      <c r="AB15" s="11" t="s">
        <v>4</v>
      </c>
      <c r="AC15" s="11" t="s">
        <v>4</v>
      </c>
      <c r="AD15" s="109" t="s">
        <v>4</v>
      </c>
      <c r="AE15" s="102" t="s">
        <v>4</v>
      </c>
      <c r="AF15" s="10" t="s">
        <v>4</v>
      </c>
      <c r="AG15" s="11" t="s">
        <v>4</v>
      </c>
      <c r="AH15" s="11" t="s">
        <v>4</v>
      </c>
      <c r="AI15" s="11" t="s">
        <v>4</v>
      </c>
      <c r="AJ15" s="11" t="s">
        <v>4</v>
      </c>
      <c r="AK15" s="11" t="s">
        <v>4</v>
      </c>
      <c r="AL15" s="11" t="s">
        <v>4</v>
      </c>
      <c r="AM15" s="11" t="s">
        <v>4</v>
      </c>
      <c r="AN15" s="11" t="s">
        <v>4</v>
      </c>
      <c r="AO15" s="114"/>
      <c r="AP15" s="146"/>
      <c r="AQ15" s="250" t="s">
        <v>2</v>
      </c>
      <c r="AR15" s="250" t="s">
        <v>2</v>
      </c>
      <c r="AS15" s="257" t="s">
        <v>2</v>
      </c>
      <c r="AT15" s="250" t="s">
        <v>2</v>
      </c>
      <c r="AU15" s="250" t="s">
        <v>2</v>
      </c>
      <c r="AV15" s="250" t="s">
        <v>2</v>
      </c>
      <c r="AW15" s="153">
        <f t="shared" si="0"/>
        <v>0</v>
      </c>
      <c r="AX15" s="7" t="s">
        <v>315</v>
      </c>
      <c r="AY15" s="145">
        <v>41292</v>
      </c>
      <c r="AZ15" s="7" t="s">
        <v>316</v>
      </c>
      <c r="BA15" s="145">
        <v>41656</v>
      </c>
      <c r="BB15" s="41" t="s">
        <v>146</v>
      </c>
      <c r="BC15" s="92"/>
    </row>
    <row r="16" spans="1:55" s="19" customFormat="1" ht="25.5" x14ac:dyDescent="0.2">
      <c r="A16" s="33">
        <v>11</v>
      </c>
      <c r="B16" s="246" t="s">
        <v>334</v>
      </c>
      <c r="C16" s="15" t="s">
        <v>207</v>
      </c>
      <c r="D16" s="15" t="s">
        <v>22</v>
      </c>
      <c r="E16" s="15">
        <v>2004</v>
      </c>
      <c r="F16" s="15" t="s">
        <v>206</v>
      </c>
      <c r="G16" s="15" t="s">
        <v>205</v>
      </c>
      <c r="H16" s="15" t="s">
        <v>174</v>
      </c>
      <c r="I16" s="15" t="s">
        <v>349</v>
      </c>
      <c r="J16" s="17">
        <v>1605</v>
      </c>
      <c r="K16" s="93" t="s">
        <v>204</v>
      </c>
      <c r="L16" s="15" t="s">
        <v>203</v>
      </c>
      <c r="M16" s="15" t="s">
        <v>240</v>
      </c>
      <c r="N16" s="15" t="s">
        <v>171</v>
      </c>
      <c r="O16" s="17">
        <v>82805</v>
      </c>
      <c r="P16" s="17">
        <v>88552</v>
      </c>
      <c r="Q16" s="17">
        <v>95700</v>
      </c>
      <c r="R16" s="17">
        <v>103720</v>
      </c>
      <c r="S16" s="17">
        <v>111585</v>
      </c>
      <c r="T16" s="17">
        <v>118395</v>
      </c>
      <c r="U16" s="11">
        <v>124597</v>
      </c>
      <c r="V16" s="11">
        <v>134313</v>
      </c>
      <c r="W16" s="11">
        <v>143439</v>
      </c>
      <c r="X16" s="11">
        <v>151287</v>
      </c>
      <c r="Y16" s="74">
        <v>163698</v>
      </c>
      <c r="Z16" s="10">
        <v>6700</v>
      </c>
      <c r="AA16" s="247">
        <v>6200</v>
      </c>
      <c r="AB16" s="247">
        <v>6700</v>
      </c>
      <c r="AC16" s="10">
        <v>7300</v>
      </c>
      <c r="AD16" s="108">
        <v>8100</v>
      </c>
      <c r="AE16" s="101">
        <v>8100</v>
      </c>
      <c r="AF16" s="10">
        <v>8800</v>
      </c>
      <c r="AG16" s="11">
        <v>9600</v>
      </c>
      <c r="AH16" s="11">
        <v>10500</v>
      </c>
      <c r="AI16" s="17">
        <v>11500</v>
      </c>
      <c r="AJ16" s="17">
        <v>13500</v>
      </c>
      <c r="AK16" s="17">
        <v>15600</v>
      </c>
      <c r="AL16" s="17">
        <v>16800</v>
      </c>
      <c r="AM16" s="17">
        <v>18000</v>
      </c>
      <c r="AN16" s="17">
        <v>20000</v>
      </c>
      <c r="AO16" s="17"/>
      <c r="AP16" s="146"/>
      <c r="AQ16" s="250" t="s">
        <v>2</v>
      </c>
      <c r="AR16" s="146"/>
      <c r="AS16" s="258"/>
      <c r="AT16" s="146"/>
      <c r="AU16" s="146"/>
      <c r="AV16" s="250" t="s">
        <v>2</v>
      </c>
      <c r="AW16" s="153">
        <f t="shared" si="0"/>
        <v>0</v>
      </c>
      <c r="AX16" s="7" t="s">
        <v>315</v>
      </c>
      <c r="AY16" s="145">
        <v>41348</v>
      </c>
      <c r="AZ16" s="7" t="s">
        <v>316</v>
      </c>
      <c r="BA16" s="145">
        <v>41712</v>
      </c>
      <c r="BB16" s="41" t="s">
        <v>146</v>
      </c>
      <c r="BC16" s="119"/>
    </row>
    <row r="17" spans="1:56" s="19" customFormat="1" ht="25.5" x14ac:dyDescent="0.2">
      <c r="A17" s="33">
        <v>12</v>
      </c>
      <c r="B17" s="5" t="s">
        <v>335</v>
      </c>
      <c r="C17" s="5" t="s">
        <v>267</v>
      </c>
      <c r="D17" s="25" t="s">
        <v>77</v>
      </c>
      <c r="E17" s="25">
        <v>2014</v>
      </c>
      <c r="F17" s="25" t="s">
        <v>266</v>
      </c>
      <c r="G17" s="15" t="s">
        <v>265</v>
      </c>
      <c r="H17" s="5" t="s">
        <v>343</v>
      </c>
      <c r="I17" s="5" t="s">
        <v>346</v>
      </c>
      <c r="J17" s="33">
        <v>2805</v>
      </c>
      <c r="K17" s="33" t="s">
        <v>264</v>
      </c>
      <c r="L17" s="57"/>
      <c r="M17" s="25" t="s">
        <v>240</v>
      </c>
      <c r="N17" s="249" t="s">
        <v>20</v>
      </c>
      <c r="O17" s="17"/>
      <c r="P17" s="17"/>
      <c r="Q17" s="17"/>
      <c r="R17" s="17"/>
      <c r="S17" s="17"/>
      <c r="T17" s="17"/>
      <c r="U17" s="11"/>
      <c r="V17" s="12">
        <v>21408</v>
      </c>
      <c r="W17" s="12">
        <v>59715</v>
      </c>
      <c r="X17" s="12">
        <v>85294</v>
      </c>
      <c r="Y17" s="111">
        <v>116580</v>
      </c>
      <c r="Z17" s="13">
        <v>69000</v>
      </c>
      <c r="AA17" s="163">
        <v>61200</v>
      </c>
      <c r="AB17" s="163">
        <v>69000</v>
      </c>
      <c r="AC17" s="13">
        <v>73800</v>
      </c>
      <c r="AD17" s="110">
        <v>82000</v>
      </c>
      <c r="AE17" s="103">
        <v>82000</v>
      </c>
      <c r="AF17" s="13">
        <v>91000</v>
      </c>
      <c r="AG17" s="12">
        <v>105000</v>
      </c>
      <c r="AH17" s="11">
        <v>127182</v>
      </c>
      <c r="AI17" s="17"/>
      <c r="AJ17" s="17"/>
      <c r="AK17" s="17"/>
      <c r="AL17" s="17"/>
      <c r="AM17" s="17"/>
      <c r="AN17" s="17"/>
      <c r="AO17" s="17"/>
      <c r="AP17" s="146"/>
      <c r="AQ17" s="250" t="s">
        <v>2</v>
      </c>
      <c r="AR17" s="146"/>
      <c r="AS17" s="258"/>
      <c r="AT17" s="146"/>
      <c r="AU17" s="146"/>
      <c r="AV17" s="146"/>
      <c r="AW17" s="153">
        <f t="shared" si="0"/>
        <v>0</v>
      </c>
      <c r="AX17" s="7" t="s">
        <v>315</v>
      </c>
      <c r="AY17" s="145">
        <v>42087</v>
      </c>
      <c r="AZ17" s="7" t="s">
        <v>316</v>
      </c>
      <c r="BA17" s="145">
        <v>42452</v>
      </c>
      <c r="BB17" s="41" t="s">
        <v>146</v>
      </c>
      <c r="BC17" s="116" t="s">
        <v>238</v>
      </c>
    </row>
    <row r="18" spans="1:56" s="19" customFormat="1" ht="25.5" x14ac:dyDescent="0.2">
      <c r="A18" s="33">
        <v>13</v>
      </c>
      <c r="B18" s="5" t="s">
        <v>336</v>
      </c>
      <c r="C18" s="5" t="s">
        <v>201</v>
      </c>
      <c r="D18" s="5" t="s">
        <v>22</v>
      </c>
      <c r="E18" s="5">
        <v>2016</v>
      </c>
      <c r="F18" s="5" t="s">
        <v>200</v>
      </c>
      <c r="G18" s="5"/>
      <c r="H18" s="5" t="s">
        <v>345</v>
      </c>
      <c r="I18" s="5" t="s">
        <v>347</v>
      </c>
      <c r="J18" s="11">
        <v>2060</v>
      </c>
      <c r="K18" s="5" t="s">
        <v>344</v>
      </c>
      <c r="L18" s="30"/>
      <c r="M18" s="25" t="s">
        <v>240</v>
      </c>
      <c r="N18" s="5" t="s">
        <v>82</v>
      </c>
      <c r="O18" s="11"/>
      <c r="P18" s="11"/>
      <c r="Q18" s="11"/>
      <c r="R18" s="11"/>
      <c r="S18" s="11"/>
      <c r="T18" s="11"/>
      <c r="U18" s="11"/>
      <c r="V18" s="11"/>
      <c r="W18" s="11"/>
      <c r="X18" s="11">
        <v>11654</v>
      </c>
      <c r="Y18" s="74">
        <v>71521</v>
      </c>
      <c r="Z18" s="10">
        <v>46000</v>
      </c>
      <c r="AA18" s="165">
        <v>42000</v>
      </c>
      <c r="AB18" s="165">
        <v>46000</v>
      </c>
      <c r="AC18" s="10">
        <v>49300</v>
      </c>
      <c r="AD18" s="108">
        <v>58000</v>
      </c>
      <c r="AE18" s="101">
        <v>58000</v>
      </c>
      <c r="AF18" s="10">
        <v>72570</v>
      </c>
      <c r="AG18" s="11"/>
      <c r="AH18" s="11"/>
      <c r="AI18" s="11"/>
      <c r="AJ18" s="11"/>
      <c r="AK18" s="11"/>
      <c r="AL18" s="11"/>
      <c r="AM18" s="11"/>
      <c r="AN18" s="11"/>
      <c r="AO18" s="11">
        <v>72570</v>
      </c>
      <c r="AP18" s="146"/>
      <c r="AQ18" s="250" t="s">
        <v>2</v>
      </c>
      <c r="AR18" s="146"/>
      <c r="AS18" s="258"/>
      <c r="AT18" s="146"/>
      <c r="AU18" s="146"/>
      <c r="AV18" s="251"/>
      <c r="AW18" s="153">
        <f t="shared" si="0"/>
        <v>0</v>
      </c>
      <c r="AX18" s="7" t="s">
        <v>315</v>
      </c>
      <c r="AY18" s="145">
        <v>42475</v>
      </c>
      <c r="AZ18" s="7" t="s">
        <v>316</v>
      </c>
      <c r="BA18" s="145">
        <v>42839</v>
      </c>
      <c r="BB18" s="41" t="s">
        <v>146</v>
      </c>
      <c r="BC18" s="120"/>
    </row>
    <row r="19" spans="1:56" s="19" customFormat="1" ht="25.5" x14ac:dyDescent="0.2">
      <c r="A19" s="33">
        <v>14</v>
      </c>
      <c r="B19" s="5" t="s">
        <v>317</v>
      </c>
      <c r="C19" s="15" t="s">
        <v>199</v>
      </c>
      <c r="D19" s="15" t="s">
        <v>22</v>
      </c>
      <c r="E19" s="15">
        <v>2012</v>
      </c>
      <c r="F19" s="15" t="s">
        <v>86</v>
      </c>
      <c r="G19" s="15" t="s">
        <v>198</v>
      </c>
      <c r="H19" s="15" t="s">
        <v>68</v>
      </c>
      <c r="I19" s="29" t="s">
        <v>84</v>
      </c>
      <c r="J19" s="17">
        <v>1954</v>
      </c>
      <c r="K19" s="15" t="s">
        <v>197</v>
      </c>
      <c r="L19" s="23"/>
      <c r="M19" s="25" t="s">
        <v>240</v>
      </c>
      <c r="N19" s="15" t="s">
        <v>82</v>
      </c>
      <c r="O19" s="17" t="s">
        <v>4</v>
      </c>
      <c r="P19" s="17"/>
      <c r="Q19" s="17"/>
      <c r="R19" s="17"/>
      <c r="S19" s="17"/>
      <c r="T19" s="17">
        <v>5286</v>
      </c>
      <c r="U19" s="11">
        <v>16980</v>
      </c>
      <c r="V19" s="11">
        <v>32145</v>
      </c>
      <c r="W19" s="11">
        <v>46437</v>
      </c>
      <c r="X19" s="11">
        <v>59863</v>
      </c>
      <c r="Y19" s="74">
        <v>82799</v>
      </c>
      <c r="Z19" s="10">
        <v>22000</v>
      </c>
      <c r="AA19" s="165">
        <v>20500</v>
      </c>
      <c r="AB19" s="165">
        <v>22000</v>
      </c>
      <c r="AC19" s="10">
        <v>23900</v>
      </c>
      <c r="AD19" s="108">
        <v>26600</v>
      </c>
      <c r="AE19" s="101">
        <v>26600</v>
      </c>
      <c r="AF19" s="10">
        <v>29200</v>
      </c>
      <c r="AG19" s="11">
        <v>33800</v>
      </c>
      <c r="AH19" s="11">
        <v>38000</v>
      </c>
      <c r="AI19" s="17">
        <v>45000</v>
      </c>
      <c r="AJ19" s="31">
        <v>59955</v>
      </c>
      <c r="AK19" s="17"/>
      <c r="AL19" s="17"/>
      <c r="AM19" s="17"/>
      <c r="AN19" s="17"/>
      <c r="AO19" s="17"/>
      <c r="AP19" s="146"/>
      <c r="AQ19" s="250" t="s">
        <v>2</v>
      </c>
      <c r="AR19" s="146"/>
      <c r="AS19" s="258"/>
      <c r="AT19" s="146"/>
      <c r="AU19" s="146"/>
      <c r="AV19" s="250" t="s">
        <v>2</v>
      </c>
      <c r="AW19" s="153">
        <f t="shared" si="0"/>
        <v>0</v>
      </c>
      <c r="AX19" s="7" t="s">
        <v>315</v>
      </c>
      <c r="AY19" s="145">
        <v>41383</v>
      </c>
      <c r="AZ19" s="7" t="s">
        <v>316</v>
      </c>
      <c r="BA19" s="145">
        <v>41747</v>
      </c>
      <c r="BB19" s="41" t="s">
        <v>146</v>
      </c>
      <c r="BC19" s="84"/>
    </row>
    <row r="20" spans="1:56" s="19" customFormat="1" ht="25.5" x14ac:dyDescent="0.2">
      <c r="A20" s="33">
        <v>15</v>
      </c>
      <c r="B20" s="5" t="s">
        <v>317</v>
      </c>
      <c r="C20" s="15" t="s">
        <v>196</v>
      </c>
      <c r="D20" s="15" t="s">
        <v>22</v>
      </c>
      <c r="E20" s="15">
        <v>2012</v>
      </c>
      <c r="F20" s="15" t="s">
        <v>86</v>
      </c>
      <c r="G20" s="15" t="s">
        <v>195</v>
      </c>
      <c r="H20" s="15" t="s">
        <v>68</v>
      </c>
      <c r="I20" s="29" t="s">
        <v>84</v>
      </c>
      <c r="J20" s="17">
        <v>1954</v>
      </c>
      <c r="K20" s="15" t="s">
        <v>194</v>
      </c>
      <c r="L20" s="23"/>
      <c r="M20" s="25" t="s">
        <v>240</v>
      </c>
      <c r="N20" s="15" t="s">
        <v>82</v>
      </c>
      <c r="O20" s="17" t="s">
        <v>4</v>
      </c>
      <c r="P20" s="17"/>
      <c r="Q20" s="17"/>
      <c r="R20" s="17"/>
      <c r="S20" s="17"/>
      <c r="T20" s="17">
        <v>5479</v>
      </c>
      <c r="U20" s="11">
        <v>17136</v>
      </c>
      <c r="V20" s="11">
        <v>32148</v>
      </c>
      <c r="W20" s="11">
        <v>45900</v>
      </c>
      <c r="X20" s="11">
        <v>60418</v>
      </c>
      <c r="Y20" s="74">
        <v>86040</v>
      </c>
      <c r="Z20" s="10">
        <v>22000</v>
      </c>
      <c r="AA20" s="165">
        <v>20500</v>
      </c>
      <c r="AB20" s="165">
        <v>22000</v>
      </c>
      <c r="AC20" s="10">
        <v>23900</v>
      </c>
      <c r="AD20" s="108">
        <v>26600</v>
      </c>
      <c r="AE20" s="101">
        <v>26600</v>
      </c>
      <c r="AF20" s="10">
        <v>29200</v>
      </c>
      <c r="AG20" s="11">
        <v>33800</v>
      </c>
      <c r="AH20" s="11">
        <v>38000</v>
      </c>
      <c r="AI20" s="17">
        <v>45000</v>
      </c>
      <c r="AJ20" s="31">
        <v>59955</v>
      </c>
      <c r="AK20" s="17"/>
      <c r="AL20" s="17"/>
      <c r="AM20" s="17"/>
      <c r="AN20" s="17"/>
      <c r="AO20" s="17"/>
      <c r="AP20" s="146"/>
      <c r="AQ20" s="250" t="s">
        <v>2</v>
      </c>
      <c r="AR20" s="146"/>
      <c r="AS20" s="258"/>
      <c r="AT20" s="146"/>
      <c r="AU20" s="146"/>
      <c r="AV20" s="250" t="s">
        <v>2</v>
      </c>
      <c r="AW20" s="153">
        <f t="shared" si="0"/>
        <v>0</v>
      </c>
      <c r="AX20" s="7" t="s">
        <v>315</v>
      </c>
      <c r="AY20" s="145">
        <v>41383</v>
      </c>
      <c r="AZ20" s="7" t="s">
        <v>316</v>
      </c>
      <c r="BA20" s="145">
        <v>41747</v>
      </c>
      <c r="BB20" s="41" t="s">
        <v>146</v>
      </c>
      <c r="BC20" s="84"/>
      <c r="BD20" s="22"/>
    </row>
    <row r="21" spans="1:56" s="19" customFormat="1" ht="38.25" x14ac:dyDescent="0.2">
      <c r="A21" s="33">
        <v>16</v>
      </c>
      <c r="B21" s="5" t="s">
        <v>337</v>
      </c>
      <c r="C21" s="15" t="s">
        <v>193</v>
      </c>
      <c r="D21" s="15" t="s">
        <v>22</v>
      </c>
      <c r="E21" s="15">
        <v>2009</v>
      </c>
      <c r="F21" s="15" t="s">
        <v>192</v>
      </c>
      <c r="G21" s="15" t="s">
        <v>191</v>
      </c>
      <c r="H21" s="15" t="s">
        <v>190</v>
      </c>
      <c r="I21" s="15" t="s">
        <v>349</v>
      </c>
      <c r="J21" s="17">
        <v>1965</v>
      </c>
      <c r="K21" s="15" t="s">
        <v>189</v>
      </c>
      <c r="L21" s="23" t="s">
        <v>188</v>
      </c>
      <c r="M21" s="25" t="s">
        <v>240</v>
      </c>
      <c r="N21" s="15" t="s">
        <v>50</v>
      </c>
      <c r="O21" s="17" t="s">
        <v>4</v>
      </c>
      <c r="P21" s="17" t="s">
        <v>4</v>
      </c>
      <c r="Q21" s="17">
        <v>12992</v>
      </c>
      <c r="R21" s="17">
        <v>31826</v>
      </c>
      <c r="S21" s="17">
        <v>51793</v>
      </c>
      <c r="T21" s="17">
        <v>69740</v>
      </c>
      <c r="U21" s="11">
        <v>84555</v>
      </c>
      <c r="V21" s="11">
        <v>102367</v>
      </c>
      <c r="W21" s="11">
        <v>123703</v>
      </c>
      <c r="X21" s="11">
        <v>142322</v>
      </c>
      <c r="Y21" s="74">
        <v>178217</v>
      </c>
      <c r="Z21" s="10">
        <v>20300</v>
      </c>
      <c r="AA21" s="165">
        <v>18400</v>
      </c>
      <c r="AB21" s="165">
        <v>20300</v>
      </c>
      <c r="AC21" s="10">
        <v>23400</v>
      </c>
      <c r="AD21" s="108">
        <v>26000</v>
      </c>
      <c r="AE21" s="101">
        <v>26000</v>
      </c>
      <c r="AF21" s="10">
        <v>28000</v>
      </c>
      <c r="AG21" s="11">
        <v>30000</v>
      </c>
      <c r="AH21" s="11">
        <v>33000</v>
      </c>
      <c r="AI21" s="17">
        <v>38000</v>
      </c>
      <c r="AJ21" s="17">
        <v>44000</v>
      </c>
      <c r="AK21" s="17">
        <v>52000</v>
      </c>
      <c r="AL21" s="17">
        <v>61000</v>
      </c>
      <c r="AM21" s="17">
        <v>71400</v>
      </c>
      <c r="AN21" s="17" t="s">
        <v>4</v>
      </c>
      <c r="AO21" s="17"/>
      <c r="AP21" s="146"/>
      <c r="AQ21" s="250" t="s">
        <v>2</v>
      </c>
      <c r="AR21" s="146"/>
      <c r="AS21" s="258"/>
      <c r="AT21" s="146"/>
      <c r="AU21" s="146"/>
      <c r="AV21" s="250" t="s">
        <v>2</v>
      </c>
      <c r="AW21" s="153">
        <f t="shared" si="0"/>
        <v>0</v>
      </c>
      <c r="AX21" s="7" t="s">
        <v>315</v>
      </c>
      <c r="AY21" s="145">
        <v>41393</v>
      </c>
      <c r="AZ21" s="7" t="s">
        <v>316</v>
      </c>
      <c r="BA21" s="145">
        <v>41757</v>
      </c>
      <c r="BB21" s="41" t="s">
        <v>146</v>
      </c>
      <c r="BC21" s="64"/>
    </row>
    <row r="22" spans="1:56" s="19" customFormat="1" ht="38.25" x14ac:dyDescent="0.2">
      <c r="A22" s="33">
        <v>17</v>
      </c>
      <c r="B22" s="5" t="s">
        <v>320</v>
      </c>
      <c r="C22" s="30" t="s">
        <v>187</v>
      </c>
      <c r="D22" s="15" t="s">
        <v>43</v>
      </c>
      <c r="E22" s="29">
        <v>2011</v>
      </c>
      <c r="F22" s="23" t="s">
        <v>183</v>
      </c>
      <c r="G22" s="15" t="s">
        <v>186</v>
      </c>
      <c r="H22" s="15" t="s">
        <v>40</v>
      </c>
      <c r="I22" s="23" t="s">
        <v>340</v>
      </c>
      <c r="J22" s="17">
        <v>2960</v>
      </c>
      <c r="K22" s="15" t="s">
        <v>185</v>
      </c>
      <c r="L22" s="23" t="s">
        <v>4</v>
      </c>
      <c r="M22" s="25" t="s">
        <v>240</v>
      </c>
      <c r="N22" s="29" t="s">
        <v>50</v>
      </c>
      <c r="O22" s="17" t="s">
        <v>4</v>
      </c>
      <c r="P22" s="17" t="s">
        <v>4</v>
      </c>
      <c r="Q22" s="17" t="s">
        <v>4</v>
      </c>
      <c r="R22" s="17" t="s">
        <v>4</v>
      </c>
      <c r="S22" s="17">
        <v>6427</v>
      </c>
      <c r="T22" s="17">
        <v>21880</v>
      </c>
      <c r="U22" s="11">
        <v>34232</v>
      </c>
      <c r="V22" s="11">
        <v>49028</v>
      </c>
      <c r="W22" s="11">
        <v>62716</v>
      </c>
      <c r="X22" s="11">
        <v>78114</v>
      </c>
      <c r="Y22" s="74">
        <v>102269</v>
      </c>
      <c r="Z22" s="10">
        <v>31000</v>
      </c>
      <c r="AA22" s="165">
        <v>27800</v>
      </c>
      <c r="AB22" s="165">
        <v>31000</v>
      </c>
      <c r="AC22" s="10">
        <v>34600</v>
      </c>
      <c r="AD22" s="108">
        <v>38500</v>
      </c>
      <c r="AE22" s="101">
        <v>38500</v>
      </c>
      <c r="AF22" s="10">
        <v>41500</v>
      </c>
      <c r="AG22" s="11">
        <v>44600</v>
      </c>
      <c r="AH22" s="11">
        <v>51000</v>
      </c>
      <c r="AI22" s="17">
        <v>61000</v>
      </c>
      <c r="AJ22" s="17">
        <v>75000</v>
      </c>
      <c r="AK22" s="31">
        <v>113869.71</v>
      </c>
      <c r="AL22" s="17" t="s">
        <v>4</v>
      </c>
      <c r="AM22" s="17" t="s">
        <v>4</v>
      </c>
      <c r="AN22" s="17" t="s">
        <v>4</v>
      </c>
      <c r="AO22" s="17"/>
      <c r="AP22" s="146"/>
      <c r="AQ22" s="250" t="s">
        <v>2</v>
      </c>
      <c r="AR22" s="146"/>
      <c r="AS22" s="258"/>
      <c r="AT22" s="146"/>
      <c r="AU22" s="146"/>
      <c r="AV22" s="250" t="s">
        <v>2</v>
      </c>
      <c r="AW22" s="153">
        <f t="shared" si="0"/>
        <v>0</v>
      </c>
      <c r="AX22" s="7" t="s">
        <v>315</v>
      </c>
      <c r="AY22" s="145">
        <v>41403</v>
      </c>
      <c r="AZ22" s="7" t="s">
        <v>316</v>
      </c>
      <c r="BA22" s="145">
        <v>41767</v>
      </c>
      <c r="BB22" s="41" t="s">
        <v>146</v>
      </c>
      <c r="BC22" s="64"/>
    </row>
    <row r="23" spans="1:56" s="19" customFormat="1" ht="38.25" x14ac:dyDescent="0.2">
      <c r="A23" s="33">
        <v>18</v>
      </c>
      <c r="B23" s="5" t="s">
        <v>320</v>
      </c>
      <c r="C23" s="30" t="s">
        <v>184</v>
      </c>
      <c r="D23" s="15" t="s">
        <v>43</v>
      </c>
      <c r="E23" s="29">
        <v>2011</v>
      </c>
      <c r="F23" s="23" t="s">
        <v>183</v>
      </c>
      <c r="G23" s="15" t="s">
        <v>179</v>
      </c>
      <c r="H23" s="15" t="s">
        <v>40</v>
      </c>
      <c r="I23" s="23" t="s">
        <v>340</v>
      </c>
      <c r="J23" s="17">
        <v>2960</v>
      </c>
      <c r="K23" s="15" t="s">
        <v>182</v>
      </c>
      <c r="L23" s="23" t="s">
        <v>4</v>
      </c>
      <c r="M23" s="25" t="s">
        <v>240</v>
      </c>
      <c r="N23" s="29" t="s">
        <v>37</v>
      </c>
      <c r="O23" s="17" t="s">
        <v>4</v>
      </c>
      <c r="P23" s="17" t="s">
        <v>4</v>
      </c>
      <c r="Q23" s="17" t="s">
        <v>4</v>
      </c>
      <c r="R23" s="17" t="s">
        <v>4</v>
      </c>
      <c r="S23" s="17">
        <v>6346</v>
      </c>
      <c r="T23" s="17">
        <v>22675</v>
      </c>
      <c r="U23" s="11">
        <v>38610</v>
      </c>
      <c r="V23" s="11">
        <v>56683</v>
      </c>
      <c r="W23" s="11">
        <v>73775</v>
      </c>
      <c r="X23" s="11">
        <v>91247</v>
      </c>
      <c r="Y23" s="74">
        <v>121585</v>
      </c>
      <c r="Z23" s="10">
        <v>29900</v>
      </c>
      <c r="AA23" s="165">
        <v>27000</v>
      </c>
      <c r="AB23" s="165">
        <v>29900</v>
      </c>
      <c r="AC23" s="10">
        <v>34300</v>
      </c>
      <c r="AD23" s="108">
        <v>38100</v>
      </c>
      <c r="AE23" s="101">
        <v>38100</v>
      </c>
      <c r="AF23" s="10">
        <v>41000</v>
      </c>
      <c r="AG23" s="11">
        <v>44200</v>
      </c>
      <c r="AH23" s="11">
        <v>51000</v>
      </c>
      <c r="AI23" s="17">
        <v>61000</v>
      </c>
      <c r="AJ23" s="17">
        <v>75000</v>
      </c>
      <c r="AK23" s="31">
        <v>113869.71</v>
      </c>
      <c r="AL23" s="17" t="s">
        <v>4</v>
      </c>
      <c r="AM23" s="17" t="s">
        <v>4</v>
      </c>
      <c r="AN23" s="17" t="s">
        <v>4</v>
      </c>
      <c r="AO23" s="17"/>
      <c r="AP23" s="146"/>
      <c r="AQ23" s="250" t="s">
        <v>2</v>
      </c>
      <c r="AR23" s="146"/>
      <c r="AS23" s="258"/>
      <c r="AT23" s="146"/>
      <c r="AU23" s="146"/>
      <c r="AV23" s="250" t="s">
        <v>2</v>
      </c>
      <c r="AW23" s="153">
        <f t="shared" si="0"/>
        <v>0</v>
      </c>
      <c r="AX23" s="7" t="s">
        <v>315</v>
      </c>
      <c r="AY23" s="145">
        <v>41403</v>
      </c>
      <c r="AZ23" s="7" t="s">
        <v>316</v>
      </c>
      <c r="BA23" s="145">
        <v>41767</v>
      </c>
      <c r="BB23" s="41" t="s">
        <v>146</v>
      </c>
      <c r="BC23" s="64"/>
    </row>
    <row r="24" spans="1:56" s="19" customFormat="1" ht="25.5" x14ac:dyDescent="0.2">
      <c r="A24" s="33">
        <v>19</v>
      </c>
      <c r="B24" s="5" t="s">
        <v>317</v>
      </c>
      <c r="C24" s="30" t="s">
        <v>181</v>
      </c>
      <c r="D24" s="29" t="s">
        <v>71</v>
      </c>
      <c r="E24" s="29">
        <v>2011</v>
      </c>
      <c r="F24" s="23" t="s">
        <v>180</v>
      </c>
      <c r="G24" s="15" t="s">
        <v>179</v>
      </c>
      <c r="H24" s="15" t="s">
        <v>68</v>
      </c>
      <c r="I24" s="30" t="s">
        <v>341</v>
      </c>
      <c r="J24" s="17">
        <v>1954</v>
      </c>
      <c r="K24" s="5" t="s">
        <v>178</v>
      </c>
      <c r="L24" s="23" t="s">
        <v>4</v>
      </c>
      <c r="M24" s="25" t="s">
        <v>240</v>
      </c>
      <c r="N24" s="29" t="s">
        <v>20</v>
      </c>
      <c r="O24" s="17" t="s">
        <v>4</v>
      </c>
      <c r="P24" s="17" t="s">
        <v>4</v>
      </c>
      <c r="Q24" s="17" t="s">
        <v>4</v>
      </c>
      <c r="R24" s="17" t="s">
        <v>4</v>
      </c>
      <c r="S24" s="17">
        <v>7173</v>
      </c>
      <c r="T24" s="17">
        <v>24363</v>
      </c>
      <c r="U24" s="11">
        <v>38492</v>
      </c>
      <c r="V24" s="11">
        <v>57147</v>
      </c>
      <c r="W24" s="11">
        <v>71572</v>
      </c>
      <c r="X24" s="11">
        <v>84401</v>
      </c>
      <c r="Y24" s="74">
        <v>108813</v>
      </c>
      <c r="Z24" s="10">
        <v>19000</v>
      </c>
      <c r="AA24" s="165">
        <v>18000</v>
      </c>
      <c r="AB24" s="165">
        <v>19000</v>
      </c>
      <c r="AC24" s="10">
        <v>21400</v>
      </c>
      <c r="AD24" s="108">
        <v>23800</v>
      </c>
      <c r="AE24" s="101">
        <v>23800</v>
      </c>
      <c r="AF24" s="10">
        <v>25600</v>
      </c>
      <c r="AG24" s="11">
        <v>29200</v>
      </c>
      <c r="AH24" s="11">
        <v>33000</v>
      </c>
      <c r="AI24" s="17">
        <v>38000</v>
      </c>
      <c r="AJ24" s="17">
        <v>45000</v>
      </c>
      <c r="AK24" s="31">
        <v>54899.9</v>
      </c>
      <c r="AL24" s="17" t="s">
        <v>4</v>
      </c>
      <c r="AM24" s="17" t="s">
        <v>4</v>
      </c>
      <c r="AN24" s="17" t="s">
        <v>4</v>
      </c>
      <c r="AO24" s="17"/>
      <c r="AP24" s="146"/>
      <c r="AQ24" s="250" t="s">
        <v>2</v>
      </c>
      <c r="AR24" s="146"/>
      <c r="AS24" s="258"/>
      <c r="AT24" s="146"/>
      <c r="AU24" s="146"/>
      <c r="AV24" s="250" t="s">
        <v>2</v>
      </c>
      <c r="AW24" s="153">
        <f t="shared" si="0"/>
        <v>0</v>
      </c>
      <c r="AX24" s="7" t="s">
        <v>315</v>
      </c>
      <c r="AY24" s="145">
        <v>41405</v>
      </c>
      <c r="AZ24" s="7" t="s">
        <v>316</v>
      </c>
      <c r="BA24" s="145">
        <v>41769</v>
      </c>
      <c r="BB24" s="41" t="s">
        <v>146</v>
      </c>
      <c r="BC24" s="64"/>
    </row>
    <row r="25" spans="1:56" s="19" customFormat="1" ht="25.5" x14ac:dyDescent="0.2">
      <c r="A25" s="33">
        <v>20</v>
      </c>
      <c r="B25" s="25" t="s">
        <v>338</v>
      </c>
      <c r="C25" s="29" t="s">
        <v>177</v>
      </c>
      <c r="D25" s="29" t="s">
        <v>22</v>
      </c>
      <c r="E25" s="29">
        <v>2003</v>
      </c>
      <c r="F25" s="15" t="s">
        <v>176</v>
      </c>
      <c r="G25" s="29" t="s">
        <v>175</v>
      </c>
      <c r="H25" s="15" t="s">
        <v>174</v>
      </c>
      <c r="I25" s="29" t="s">
        <v>349</v>
      </c>
      <c r="J25" s="17">
        <v>1605</v>
      </c>
      <c r="K25" s="29" t="s">
        <v>173</v>
      </c>
      <c r="L25" s="29" t="s">
        <v>172</v>
      </c>
      <c r="M25" s="25" t="s">
        <v>240</v>
      </c>
      <c r="N25" s="29" t="s">
        <v>171</v>
      </c>
      <c r="O25" s="44">
        <v>116696</v>
      </c>
      <c r="P25" s="44">
        <v>129067</v>
      </c>
      <c r="Q25" s="44">
        <v>133408</v>
      </c>
      <c r="R25" s="44">
        <v>138002</v>
      </c>
      <c r="S25" s="17">
        <v>144861</v>
      </c>
      <c r="T25" s="17">
        <v>149650</v>
      </c>
      <c r="U25" s="11">
        <v>154274</v>
      </c>
      <c r="V25" s="11">
        <v>161301</v>
      </c>
      <c r="W25" s="11">
        <v>166900</v>
      </c>
      <c r="X25" s="11">
        <v>173517</v>
      </c>
      <c r="Y25" s="74">
        <v>195171</v>
      </c>
      <c r="Z25" s="10">
        <v>6000</v>
      </c>
      <c r="AA25" s="247">
        <v>5500</v>
      </c>
      <c r="AB25" s="247">
        <v>6000</v>
      </c>
      <c r="AC25" s="10">
        <v>6500</v>
      </c>
      <c r="AD25" s="108">
        <v>7200</v>
      </c>
      <c r="AE25" s="101">
        <v>7200</v>
      </c>
      <c r="AF25" s="10">
        <v>7900</v>
      </c>
      <c r="AG25" s="11">
        <v>8500</v>
      </c>
      <c r="AH25" s="11">
        <v>9500</v>
      </c>
      <c r="AI25" s="17">
        <v>10000</v>
      </c>
      <c r="AJ25" s="17">
        <v>11000</v>
      </c>
      <c r="AK25" s="31">
        <v>12500</v>
      </c>
      <c r="AL25" s="31">
        <v>14400</v>
      </c>
      <c r="AM25" s="31">
        <v>15400</v>
      </c>
      <c r="AN25" s="31">
        <v>18000</v>
      </c>
      <c r="AO25" s="31"/>
      <c r="AP25" s="146"/>
      <c r="AQ25" s="250" t="s">
        <v>2</v>
      </c>
      <c r="AR25" s="146"/>
      <c r="AS25" s="258"/>
      <c r="AT25" s="146"/>
      <c r="AU25" s="146"/>
      <c r="AV25" s="250" t="s">
        <v>2</v>
      </c>
      <c r="AW25" s="153">
        <f t="shared" si="0"/>
        <v>0</v>
      </c>
      <c r="AX25" s="7" t="s">
        <v>315</v>
      </c>
      <c r="AY25" s="145">
        <v>41415</v>
      </c>
      <c r="AZ25" s="7" t="s">
        <v>316</v>
      </c>
      <c r="BA25" s="145">
        <v>41779</v>
      </c>
      <c r="BB25" s="41" t="s">
        <v>146</v>
      </c>
      <c r="BC25" s="119"/>
      <c r="BD25" s="22"/>
    </row>
    <row r="26" spans="1:56" s="19" customFormat="1" ht="38.25" x14ac:dyDescent="0.2">
      <c r="A26" s="33">
        <v>21</v>
      </c>
      <c r="B26" s="5" t="s">
        <v>321</v>
      </c>
      <c r="C26" s="15" t="s">
        <v>170</v>
      </c>
      <c r="D26" s="15" t="s">
        <v>43</v>
      </c>
      <c r="E26" s="15">
        <v>2009</v>
      </c>
      <c r="F26" s="15" t="s">
        <v>166</v>
      </c>
      <c r="G26" s="15" t="s">
        <v>169</v>
      </c>
      <c r="H26" s="15" t="s">
        <v>40</v>
      </c>
      <c r="I26" s="15" t="s">
        <v>39</v>
      </c>
      <c r="J26" s="17">
        <v>2960</v>
      </c>
      <c r="K26" s="15" t="s">
        <v>168</v>
      </c>
      <c r="L26" s="23" t="s">
        <v>4</v>
      </c>
      <c r="M26" s="25" t="s">
        <v>240</v>
      </c>
      <c r="N26" s="15" t="s">
        <v>37</v>
      </c>
      <c r="O26" s="17" t="s">
        <v>4</v>
      </c>
      <c r="P26" s="17" t="s">
        <v>4</v>
      </c>
      <c r="Q26" s="17">
        <v>6863</v>
      </c>
      <c r="R26" s="17">
        <v>33733</v>
      </c>
      <c r="S26" s="17">
        <v>64877</v>
      </c>
      <c r="T26" s="17">
        <v>95820</v>
      </c>
      <c r="U26" s="11">
        <v>110269</v>
      </c>
      <c r="V26" s="11">
        <v>132314</v>
      </c>
      <c r="W26" s="11">
        <v>153666</v>
      </c>
      <c r="X26" s="11">
        <v>177784</v>
      </c>
      <c r="Y26" s="74">
        <v>217392</v>
      </c>
      <c r="Z26" s="10">
        <v>22300</v>
      </c>
      <c r="AA26" s="165">
        <v>20300</v>
      </c>
      <c r="AB26" s="165">
        <v>22300</v>
      </c>
      <c r="AC26" s="10">
        <v>24700</v>
      </c>
      <c r="AD26" s="108">
        <v>27400</v>
      </c>
      <c r="AE26" s="101">
        <v>27400</v>
      </c>
      <c r="AF26" s="10">
        <v>29100</v>
      </c>
      <c r="AG26" s="11">
        <v>31400</v>
      </c>
      <c r="AH26" s="11">
        <v>35000</v>
      </c>
      <c r="AI26" s="17">
        <v>40000</v>
      </c>
      <c r="AJ26" s="17">
        <v>48000</v>
      </c>
      <c r="AK26" s="17">
        <v>62000</v>
      </c>
      <c r="AL26" s="17">
        <v>77000</v>
      </c>
      <c r="AM26" s="17">
        <v>100333</v>
      </c>
      <c r="AN26" s="17" t="s">
        <v>4</v>
      </c>
      <c r="AO26" s="17"/>
      <c r="AP26" s="146"/>
      <c r="AQ26" s="250" t="s">
        <v>2</v>
      </c>
      <c r="AR26" s="146"/>
      <c r="AS26" s="258"/>
      <c r="AT26" s="146"/>
      <c r="AU26" s="146"/>
      <c r="AV26" s="250" t="s">
        <v>2</v>
      </c>
      <c r="AW26" s="153">
        <f t="shared" si="0"/>
        <v>0</v>
      </c>
      <c r="AX26" s="7" t="s">
        <v>315</v>
      </c>
      <c r="AY26" s="145">
        <v>41475</v>
      </c>
      <c r="AZ26" s="7" t="s">
        <v>316</v>
      </c>
      <c r="BA26" s="145">
        <v>41839</v>
      </c>
      <c r="BB26" s="41" t="s">
        <v>146</v>
      </c>
      <c r="BC26" s="64"/>
    </row>
    <row r="27" spans="1:56" s="19" customFormat="1" ht="38.25" x14ac:dyDescent="0.2">
      <c r="A27" s="33">
        <v>22</v>
      </c>
      <c r="B27" s="5" t="s">
        <v>321</v>
      </c>
      <c r="C27" s="15" t="s">
        <v>167</v>
      </c>
      <c r="D27" s="15" t="s">
        <v>43</v>
      </c>
      <c r="E27" s="15">
        <v>2009</v>
      </c>
      <c r="F27" s="15" t="s">
        <v>166</v>
      </c>
      <c r="G27" s="15" t="s">
        <v>165</v>
      </c>
      <c r="H27" s="15" t="s">
        <v>40</v>
      </c>
      <c r="I27" s="15" t="s">
        <v>39</v>
      </c>
      <c r="J27" s="17">
        <v>2960</v>
      </c>
      <c r="K27" s="15" t="s">
        <v>164</v>
      </c>
      <c r="L27" s="23" t="s">
        <v>4</v>
      </c>
      <c r="M27" s="25" t="s">
        <v>240</v>
      </c>
      <c r="N27" s="15" t="s">
        <v>37</v>
      </c>
      <c r="O27" s="17" t="s">
        <v>4</v>
      </c>
      <c r="P27" s="17" t="s">
        <v>4</v>
      </c>
      <c r="Q27" s="17">
        <v>8012</v>
      </c>
      <c r="R27" s="17">
        <v>39199</v>
      </c>
      <c r="S27" s="17">
        <v>65604</v>
      </c>
      <c r="T27" s="17">
        <v>89371</v>
      </c>
      <c r="U27" s="11">
        <v>124880</v>
      </c>
      <c r="V27" s="11">
        <v>158573</v>
      </c>
      <c r="W27" s="11">
        <v>190717</v>
      </c>
      <c r="X27" s="11">
        <v>222454</v>
      </c>
      <c r="Y27" s="74">
        <v>262174</v>
      </c>
      <c r="Z27" s="10">
        <v>20400</v>
      </c>
      <c r="AA27" s="165">
        <v>18500</v>
      </c>
      <c r="AB27" s="165">
        <v>20400</v>
      </c>
      <c r="AC27" s="10">
        <v>23000</v>
      </c>
      <c r="AD27" s="108">
        <v>25500</v>
      </c>
      <c r="AE27" s="101">
        <v>25500</v>
      </c>
      <c r="AF27" s="10">
        <v>28000</v>
      </c>
      <c r="AG27" s="11">
        <v>30300</v>
      </c>
      <c r="AH27" s="11">
        <v>34000</v>
      </c>
      <c r="AI27" s="17">
        <v>40000</v>
      </c>
      <c r="AJ27" s="17">
        <v>48000</v>
      </c>
      <c r="AK27" s="17">
        <v>61000</v>
      </c>
      <c r="AL27" s="17">
        <v>77000</v>
      </c>
      <c r="AM27" s="17">
        <v>100333</v>
      </c>
      <c r="AN27" s="17" t="s">
        <v>4</v>
      </c>
      <c r="AO27" s="17"/>
      <c r="AP27" s="146"/>
      <c r="AQ27" s="250" t="s">
        <v>2</v>
      </c>
      <c r="AR27" s="146"/>
      <c r="AS27" s="258"/>
      <c r="AT27" s="146"/>
      <c r="AU27" s="146"/>
      <c r="AV27" s="250" t="s">
        <v>2</v>
      </c>
      <c r="AW27" s="153">
        <f t="shared" si="0"/>
        <v>0</v>
      </c>
      <c r="AX27" s="7" t="s">
        <v>315</v>
      </c>
      <c r="AY27" s="145">
        <v>41475</v>
      </c>
      <c r="AZ27" s="7" t="s">
        <v>316</v>
      </c>
      <c r="BA27" s="145">
        <v>41839</v>
      </c>
      <c r="BB27" s="41" t="s">
        <v>146</v>
      </c>
      <c r="BC27" s="64"/>
    </row>
    <row r="28" spans="1:56" s="19" customFormat="1" ht="27" x14ac:dyDescent="0.2">
      <c r="A28" s="33">
        <v>23</v>
      </c>
      <c r="B28" s="5" t="s">
        <v>161</v>
      </c>
      <c r="C28" s="5" t="s">
        <v>163</v>
      </c>
      <c r="D28" s="5" t="s">
        <v>149</v>
      </c>
      <c r="E28" s="5">
        <v>2016</v>
      </c>
      <c r="F28" s="5" t="s">
        <v>159</v>
      </c>
      <c r="G28" s="5"/>
      <c r="H28" s="5" t="s">
        <v>4</v>
      </c>
      <c r="I28" s="5" t="s">
        <v>350</v>
      </c>
      <c r="J28" s="11">
        <v>750</v>
      </c>
      <c r="K28" s="5" t="s">
        <v>162</v>
      </c>
      <c r="L28" s="30"/>
      <c r="M28" s="30" t="s">
        <v>4</v>
      </c>
      <c r="N28" s="5" t="s">
        <v>4</v>
      </c>
      <c r="O28" s="11"/>
      <c r="P28" s="11"/>
      <c r="Q28" s="11"/>
      <c r="R28" s="11"/>
      <c r="S28" s="11"/>
      <c r="T28" s="11"/>
      <c r="U28" s="11"/>
      <c r="V28" s="11"/>
      <c r="W28" s="11"/>
      <c r="X28" s="11" t="s">
        <v>4</v>
      </c>
      <c r="Y28" s="11" t="s">
        <v>4</v>
      </c>
      <c r="Z28" s="10">
        <v>11150</v>
      </c>
      <c r="AA28" s="165">
        <v>9560</v>
      </c>
      <c r="AB28" s="165">
        <v>11150</v>
      </c>
      <c r="AC28" s="10">
        <v>13200</v>
      </c>
      <c r="AD28" s="108">
        <v>15900</v>
      </c>
      <c r="AE28" s="101">
        <v>15900</v>
      </c>
      <c r="AF28" s="10">
        <v>19919</v>
      </c>
      <c r="AG28" s="11"/>
      <c r="AH28" s="11"/>
      <c r="AI28" s="11"/>
      <c r="AJ28" s="11"/>
      <c r="AK28" s="11"/>
      <c r="AL28" s="11"/>
      <c r="AM28" s="11"/>
      <c r="AN28" s="11"/>
      <c r="AO28" s="11">
        <f>7988 + 11931</f>
        <v>19919</v>
      </c>
      <c r="AP28" s="146"/>
      <c r="AQ28" s="250" t="s">
        <v>2</v>
      </c>
      <c r="AR28" s="146"/>
      <c r="AS28" s="258"/>
      <c r="AT28" s="250" t="s">
        <v>2</v>
      </c>
      <c r="AU28" s="250" t="s">
        <v>2</v>
      </c>
      <c r="AV28" s="250" t="s">
        <v>2</v>
      </c>
      <c r="AW28" s="153">
        <f t="shared" si="0"/>
        <v>0</v>
      </c>
      <c r="AX28" s="7" t="s">
        <v>315</v>
      </c>
      <c r="AY28" s="145">
        <v>42607</v>
      </c>
      <c r="AZ28" s="7" t="s">
        <v>316</v>
      </c>
      <c r="BA28" s="145">
        <v>42971</v>
      </c>
      <c r="BB28" s="41" t="s">
        <v>146</v>
      </c>
      <c r="BC28" s="34" t="s">
        <v>386</v>
      </c>
    </row>
    <row r="29" spans="1:56" s="19" customFormat="1" ht="25.5" x14ac:dyDescent="0.2">
      <c r="A29" s="33">
        <v>24</v>
      </c>
      <c r="B29" s="5" t="s">
        <v>161</v>
      </c>
      <c r="C29" s="5" t="s">
        <v>160</v>
      </c>
      <c r="D29" s="5" t="s">
        <v>149</v>
      </c>
      <c r="E29" s="5">
        <v>2016</v>
      </c>
      <c r="F29" s="5" t="s">
        <v>159</v>
      </c>
      <c r="G29" s="5"/>
      <c r="H29" s="5" t="s">
        <v>4</v>
      </c>
      <c r="I29" s="5" t="s">
        <v>350</v>
      </c>
      <c r="J29" s="11">
        <v>750</v>
      </c>
      <c r="K29" s="5" t="s">
        <v>158</v>
      </c>
      <c r="L29" s="30"/>
      <c r="M29" s="30" t="s">
        <v>4</v>
      </c>
      <c r="N29" s="5" t="s">
        <v>4</v>
      </c>
      <c r="O29" s="11"/>
      <c r="P29" s="11"/>
      <c r="Q29" s="11"/>
      <c r="R29" s="11"/>
      <c r="S29" s="11"/>
      <c r="T29" s="11"/>
      <c r="U29" s="11"/>
      <c r="V29" s="11"/>
      <c r="W29" s="11"/>
      <c r="X29" s="11" t="s">
        <v>4</v>
      </c>
      <c r="Y29" s="11" t="s">
        <v>4</v>
      </c>
      <c r="Z29" s="10">
        <v>4470</v>
      </c>
      <c r="AA29" s="165">
        <v>3830</v>
      </c>
      <c r="AB29" s="165">
        <v>4470</v>
      </c>
      <c r="AC29" s="10">
        <v>5300</v>
      </c>
      <c r="AD29" s="108">
        <v>6400</v>
      </c>
      <c r="AE29" s="101">
        <v>6400</v>
      </c>
      <c r="AF29" s="10">
        <v>7988</v>
      </c>
      <c r="AG29" s="11"/>
      <c r="AH29" s="11"/>
      <c r="AI29" s="11"/>
      <c r="AJ29" s="11"/>
      <c r="AK29" s="11"/>
      <c r="AL29" s="11"/>
      <c r="AM29" s="11"/>
      <c r="AN29" s="11"/>
      <c r="AO29" s="11">
        <v>7988</v>
      </c>
      <c r="AP29" s="146"/>
      <c r="AQ29" s="250" t="s">
        <v>2</v>
      </c>
      <c r="AR29" s="146"/>
      <c r="AS29" s="258"/>
      <c r="AT29" s="250" t="s">
        <v>2</v>
      </c>
      <c r="AU29" s="250" t="s">
        <v>2</v>
      </c>
      <c r="AV29" s="250" t="s">
        <v>2</v>
      </c>
      <c r="AW29" s="153">
        <f t="shared" si="0"/>
        <v>0</v>
      </c>
      <c r="AX29" s="7" t="s">
        <v>315</v>
      </c>
      <c r="AY29" s="145">
        <v>42607</v>
      </c>
      <c r="AZ29" s="7" t="s">
        <v>316</v>
      </c>
      <c r="BA29" s="145">
        <v>42971</v>
      </c>
      <c r="BB29" s="41" t="s">
        <v>146</v>
      </c>
      <c r="BC29" s="66" t="s">
        <v>157</v>
      </c>
    </row>
    <row r="30" spans="1:56" s="19" customFormat="1" ht="40.5" x14ac:dyDescent="0.2">
      <c r="A30" s="33">
        <v>25</v>
      </c>
      <c r="B30" s="5" t="s">
        <v>291</v>
      </c>
      <c r="C30" s="5" t="s">
        <v>295</v>
      </c>
      <c r="D30" s="5" t="s">
        <v>294</v>
      </c>
      <c r="E30" s="5">
        <v>2017</v>
      </c>
      <c r="F30" s="5" t="s">
        <v>292</v>
      </c>
      <c r="G30" s="5"/>
      <c r="H30" s="5" t="s">
        <v>4</v>
      </c>
      <c r="I30" s="5" t="s">
        <v>357</v>
      </c>
      <c r="J30" s="11">
        <v>751</v>
      </c>
      <c r="K30" s="5" t="s">
        <v>293</v>
      </c>
      <c r="L30" s="30"/>
      <c r="M30" s="30" t="s">
        <v>4</v>
      </c>
      <c r="N30" s="5" t="s">
        <v>4</v>
      </c>
      <c r="O30" s="5" t="s">
        <v>4</v>
      </c>
      <c r="P30" s="5" t="s">
        <v>4</v>
      </c>
      <c r="Q30" s="5" t="s">
        <v>4</v>
      </c>
      <c r="R30" s="5" t="s">
        <v>4</v>
      </c>
      <c r="S30" s="5" t="s">
        <v>4</v>
      </c>
      <c r="T30" s="5" t="s">
        <v>4</v>
      </c>
      <c r="U30" s="5" t="s">
        <v>4</v>
      </c>
      <c r="V30" s="5" t="s">
        <v>4</v>
      </c>
      <c r="W30" s="5" t="s">
        <v>4</v>
      </c>
      <c r="X30" s="5" t="s">
        <v>4</v>
      </c>
      <c r="Y30" s="5" t="s">
        <v>4</v>
      </c>
      <c r="Z30" s="10">
        <v>12930</v>
      </c>
      <c r="AA30" s="165">
        <v>10970</v>
      </c>
      <c r="AB30" s="165">
        <v>12930</v>
      </c>
      <c r="AC30" s="10">
        <v>15670</v>
      </c>
      <c r="AD30" s="108">
        <v>19593.2</v>
      </c>
      <c r="AE30" s="101">
        <v>19593.2</v>
      </c>
      <c r="AF30" s="10"/>
      <c r="AG30" s="11"/>
      <c r="AH30" s="11"/>
      <c r="AI30" s="11"/>
      <c r="AJ30" s="11"/>
      <c r="AK30" s="11"/>
      <c r="AL30" s="11"/>
      <c r="AM30" s="11"/>
      <c r="AN30" s="11"/>
      <c r="AO30" s="11">
        <f>7539.2 + 12054</f>
        <v>19593.2</v>
      </c>
      <c r="AP30" s="146"/>
      <c r="AQ30" s="250" t="s">
        <v>2</v>
      </c>
      <c r="AR30" s="146"/>
      <c r="AS30" s="258"/>
      <c r="AT30" s="250" t="s">
        <v>2</v>
      </c>
      <c r="AU30" s="250" t="s">
        <v>2</v>
      </c>
      <c r="AV30" s="250" t="s">
        <v>2</v>
      </c>
      <c r="AW30" s="153">
        <f t="shared" si="0"/>
        <v>0</v>
      </c>
      <c r="AX30" s="7" t="s">
        <v>315</v>
      </c>
      <c r="AY30" s="145">
        <v>42970</v>
      </c>
      <c r="AZ30" s="7" t="s">
        <v>316</v>
      </c>
      <c r="BA30" s="145">
        <v>43334</v>
      </c>
      <c r="BB30" s="41" t="s">
        <v>146</v>
      </c>
      <c r="BC30" s="34" t="s">
        <v>389</v>
      </c>
    </row>
    <row r="31" spans="1:56" s="19" customFormat="1" ht="25.5" x14ac:dyDescent="0.2">
      <c r="A31" s="33">
        <v>26</v>
      </c>
      <c r="B31" s="5" t="s">
        <v>156</v>
      </c>
      <c r="C31" s="15" t="s">
        <v>155</v>
      </c>
      <c r="D31" s="15" t="s">
        <v>154</v>
      </c>
      <c r="E31" s="15">
        <v>2016</v>
      </c>
      <c r="F31" s="15" t="s">
        <v>153</v>
      </c>
      <c r="G31" s="15"/>
      <c r="H31" s="11" t="s">
        <v>152</v>
      </c>
      <c r="I31" s="42" t="s">
        <v>352</v>
      </c>
      <c r="J31" s="17">
        <v>6000</v>
      </c>
      <c r="K31" s="15" t="s">
        <v>151</v>
      </c>
      <c r="L31" s="15"/>
      <c r="M31" s="25" t="s">
        <v>240</v>
      </c>
      <c r="N31" s="15" t="s">
        <v>4</v>
      </c>
      <c r="O31" s="17"/>
      <c r="P31" s="17"/>
      <c r="Q31" s="17"/>
      <c r="R31" s="17"/>
      <c r="S31" s="17"/>
      <c r="T31" s="17"/>
      <c r="U31" s="11"/>
      <c r="V31" s="11"/>
      <c r="W31" s="10"/>
      <c r="X31" s="10" t="s">
        <v>4</v>
      </c>
      <c r="Y31" s="75">
        <v>669</v>
      </c>
      <c r="Z31" s="10">
        <v>136000</v>
      </c>
      <c r="AA31" s="248">
        <v>127200</v>
      </c>
      <c r="AB31" s="248">
        <v>136000</v>
      </c>
      <c r="AC31" s="10">
        <v>146500</v>
      </c>
      <c r="AD31" s="108">
        <v>164000</v>
      </c>
      <c r="AE31" s="101">
        <v>164000</v>
      </c>
      <c r="AF31" s="10">
        <v>175890</v>
      </c>
      <c r="AG31" s="11"/>
      <c r="AH31" s="11"/>
      <c r="AI31" s="17"/>
      <c r="AJ31" s="17"/>
      <c r="AK31" s="17"/>
      <c r="AL31" s="17"/>
      <c r="AM31" s="17"/>
      <c r="AN31" s="17"/>
      <c r="AO31" s="10">
        <v>175890</v>
      </c>
      <c r="AP31" s="146"/>
      <c r="AQ31" s="250" t="s">
        <v>2</v>
      </c>
      <c r="AR31" s="146"/>
      <c r="AS31" s="330"/>
      <c r="AT31" s="146"/>
      <c r="AU31" s="250" t="s">
        <v>2</v>
      </c>
      <c r="AV31" s="250" t="s">
        <v>2</v>
      </c>
      <c r="AW31" s="153">
        <f t="shared" si="0"/>
        <v>0</v>
      </c>
      <c r="AX31" s="7" t="s">
        <v>315</v>
      </c>
      <c r="AY31" s="145">
        <v>43039</v>
      </c>
      <c r="AZ31" s="7" t="s">
        <v>316</v>
      </c>
      <c r="BA31" s="145">
        <v>43403</v>
      </c>
      <c r="BB31" s="41" t="s">
        <v>146</v>
      </c>
      <c r="BC31" s="62"/>
    </row>
    <row r="32" spans="1:56" s="19" customFormat="1" ht="25.5" x14ac:dyDescent="0.2">
      <c r="A32" s="33">
        <v>27</v>
      </c>
      <c r="B32" s="5" t="s">
        <v>323</v>
      </c>
      <c r="C32" s="5" t="s">
        <v>281</v>
      </c>
      <c r="D32" s="5" t="s">
        <v>22</v>
      </c>
      <c r="E32" s="5">
        <v>2016</v>
      </c>
      <c r="F32" s="5" t="s">
        <v>282</v>
      </c>
      <c r="G32" s="5"/>
      <c r="H32" s="15" t="s">
        <v>21</v>
      </c>
      <c r="I32" s="43" t="s">
        <v>349</v>
      </c>
      <c r="J32" s="11">
        <v>2000</v>
      </c>
      <c r="K32" s="5" t="s">
        <v>385</v>
      </c>
      <c r="L32" s="5"/>
      <c r="M32" s="25" t="s">
        <v>240</v>
      </c>
      <c r="N32" s="15" t="s">
        <v>20</v>
      </c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1">
        <v>15072</v>
      </c>
      <c r="Z32" s="13">
        <v>35000</v>
      </c>
      <c r="AA32" s="163">
        <v>31000</v>
      </c>
      <c r="AB32" s="163">
        <v>35000</v>
      </c>
      <c r="AC32" s="13">
        <v>45800</v>
      </c>
      <c r="AD32" s="110">
        <v>54100</v>
      </c>
      <c r="AE32" s="103">
        <v>54100</v>
      </c>
      <c r="AF32" s="13">
        <v>67650</v>
      </c>
      <c r="AG32" s="11"/>
      <c r="AH32" s="11"/>
      <c r="AI32" s="11"/>
      <c r="AJ32" s="11"/>
      <c r="AK32" s="11"/>
      <c r="AL32" s="11"/>
      <c r="AM32" s="11"/>
      <c r="AN32" s="11"/>
      <c r="AO32" s="10">
        <v>67650</v>
      </c>
      <c r="AP32" s="146"/>
      <c r="AQ32" s="250" t="s">
        <v>2</v>
      </c>
      <c r="AR32" s="146"/>
      <c r="AS32" s="258"/>
      <c r="AT32" s="146"/>
      <c r="AU32" s="251"/>
      <c r="AV32" s="251"/>
      <c r="AW32" s="153">
        <f t="shared" si="0"/>
        <v>0</v>
      </c>
      <c r="AX32" s="7" t="s">
        <v>315</v>
      </c>
      <c r="AY32" s="145">
        <v>43077</v>
      </c>
      <c r="AZ32" s="7" t="s">
        <v>316</v>
      </c>
      <c r="BA32" s="145">
        <v>43441</v>
      </c>
      <c r="BB32" s="41" t="s">
        <v>146</v>
      </c>
      <c r="BC32" s="65"/>
    </row>
    <row r="33" spans="1:55" s="19" customFormat="1" ht="27" x14ac:dyDescent="0.2">
      <c r="A33" s="5">
        <v>28</v>
      </c>
      <c r="B33" s="5" t="s">
        <v>14</v>
      </c>
      <c r="C33" s="15" t="s">
        <v>150</v>
      </c>
      <c r="D33" s="15" t="s">
        <v>149</v>
      </c>
      <c r="E33" s="15">
        <v>2015</v>
      </c>
      <c r="F33" s="15" t="s">
        <v>148</v>
      </c>
      <c r="G33" s="15"/>
      <c r="H33" s="17" t="s">
        <v>4</v>
      </c>
      <c r="I33" s="42" t="s">
        <v>351</v>
      </c>
      <c r="J33" s="17">
        <v>500</v>
      </c>
      <c r="K33" s="15" t="s">
        <v>147</v>
      </c>
      <c r="L33" s="15"/>
      <c r="M33" s="15" t="s">
        <v>4</v>
      </c>
      <c r="N33" s="15" t="s">
        <v>4</v>
      </c>
      <c r="O33" s="17"/>
      <c r="P33" s="17"/>
      <c r="Q33" s="17"/>
      <c r="R33" s="17"/>
      <c r="S33" s="17"/>
      <c r="T33" s="17"/>
      <c r="U33" s="11"/>
      <c r="V33" s="11"/>
      <c r="W33" s="10"/>
      <c r="X33" s="10" t="s">
        <v>4</v>
      </c>
      <c r="Y33" s="10" t="s">
        <v>4</v>
      </c>
      <c r="Z33" s="13">
        <v>8470</v>
      </c>
      <c r="AA33" s="163">
        <v>7590</v>
      </c>
      <c r="AB33" s="163">
        <v>8470</v>
      </c>
      <c r="AC33" s="10">
        <v>9880</v>
      </c>
      <c r="AD33" s="108">
        <v>11700</v>
      </c>
      <c r="AE33" s="101">
        <v>11700</v>
      </c>
      <c r="AF33" s="17">
        <f>4500 + 9700</f>
        <v>14200</v>
      </c>
      <c r="AG33" s="11">
        <v>17650.5</v>
      </c>
      <c r="AH33" s="11"/>
      <c r="AI33" s="17"/>
      <c r="AJ33" s="17"/>
      <c r="AK33" s="17"/>
      <c r="AL33" s="17"/>
      <c r="AM33" s="17"/>
      <c r="AN33" s="17"/>
      <c r="AO33" s="17">
        <f>5596.5 + 12054</f>
        <v>17650.5</v>
      </c>
      <c r="AP33" s="146"/>
      <c r="AQ33" s="250" t="s">
        <v>2</v>
      </c>
      <c r="AR33" s="146"/>
      <c r="AS33" s="330"/>
      <c r="AT33" s="250" t="s">
        <v>2</v>
      </c>
      <c r="AU33" s="250" t="s">
        <v>2</v>
      </c>
      <c r="AV33" s="250" t="s">
        <v>2</v>
      </c>
      <c r="AW33" s="153">
        <f t="shared" si="0"/>
        <v>0</v>
      </c>
      <c r="AX33" s="7" t="s">
        <v>315</v>
      </c>
      <c r="AY33" s="145">
        <v>42719</v>
      </c>
      <c r="AZ33" s="7" t="s">
        <v>316</v>
      </c>
      <c r="BA33" s="145">
        <v>43083</v>
      </c>
      <c r="BB33" s="41" t="s">
        <v>146</v>
      </c>
      <c r="BC33" s="34" t="s">
        <v>381</v>
      </c>
    </row>
    <row r="34" spans="1:55" ht="20.100000000000001" customHeight="1" x14ac:dyDescent="0.2">
      <c r="A34" s="122"/>
      <c r="B34" s="337"/>
      <c r="C34" s="337"/>
      <c r="D34" s="337"/>
      <c r="E34" s="122"/>
      <c r="F34" s="122"/>
      <c r="G34" s="122"/>
      <c r="H34" s="122"/>
      <c r="I34" s="19"/>
      <c r="J34" s="19"/>
      <c r="K34" s="19"/>
      <c r="L34" s="39"/>
      <c r="M34" s="40"/>
      <c r="N34" s="156"/>
      <c r="O34" s="122"/>
      <c r="P34" s="122"/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9"/>
      <c r="AI34" s="37">
        <f>SUM(AI7:AI33)</f>
        <v>389500</v>
      </c>
      <c r="AJ34" s="123">
        <f>SUM(AJ7:AJ33)</f>
        <v>479410</v>
      </c>
      <c r="AK34" s="123"/>
      <c r="AL34" s="123"/>
      <c r="AM34" s="122"/>
      <c r="AN34" s="19"/>
      <c r="AO34" s="19"/>
      <c r="AP34" s="215">
        <f>SUM(AP6:AP33)</f>
        <v>0</v>
      </c>
      <c r="AQ34" s="14" t="s">
        <v>2</v>
      </c>
      <c r="AR34" s="215">
        <f t="shared" ref="AR34:AT34" si="1">SUM(AR6:AR33)</f>
        <v>0</v>
      </c>
      <c r="AS34" s="189" t="s">
        <v>2</v>
      </c>
      <c r="AT34" s="215">
        <f t="shared" si="1"/>
        <v>0</v>
      </c>
      <c r="AU34" s="215">
        <f t="shared" ref="AU34" si="2">SUM(AU6:AU33)</f>
        <v>0</v>
      </c>
      <c r="AV34" s="215">
        <f t="shared" ref="AV34" si="3">SUM(AV6:AV33)</f>
        <v>0</v>
      </c>
      <c r="AW34" s="215">
        <f t="shared" ref="AW34" si="4">SUM(AW6:AW33)</f>
        <v>0</v>
      </c>
      <c r="AX34" s="352" t="s">
        <v>370</v>
      </c>
      <c r="AY34" s="353"/>
      <c r="AZ34" s="353"/>
      <c r="BA34" s="354"/>
      <c r="BB34" s="19"/>
      <c r="BC34" s="124"/>
    </row>
    <row r="35" spans="1:55" ht="20.100000000000001" customHeight="1" x14ac:dyDescent="0.2">
      <c r="A35" s="98" t="s">
        <v>1</v>
      </c>
      <c r="B35" s="99" t="s">
        <v>0</v>
      </c>
      <c r="C35" s="122"/>
      <c r="D35" s="122"/>
      <c r="E35" s="122"/>
      <c r="F35" s="122"/>
      <c r="G35" s="122"/>
      <c r="H35" s="122"/>
      <c r="I35" s="19"/>
      <c r="J35" s="19"/>
      <c r="K35" s="19"/>
      <c r="L35" s="39"/>
      <c r="M35" s="38"/>
      <c r="N35" s="157"/>
      <c r="O35" s="122"/>
      <c r="P35" s="122"/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9"/>
      <c r="AO35" s="19"/>
      <c r="AP35" s="351">
        <f>SUM(AP34:AV34)</f>
        <v>0</v>
      </c>
      <c r="AQ35" s="351"/>
      <c r="AR35" s="351"/>
      <c r="AS35" s="351"/>
      <c r="AT35" s="351"/>
      <c r="AU35" s="351"/>
      <c r="AV35" s="351"/>
      <c r="AW35" s="237"/>
      <c r="AX35" s="355" t="s">
        <v>371</v>
      </c>
      <c r="AY35" s="356"/>
      <c r="AZ35" s="356"/>
      <c r="BA35" s="357"/>
      <c r="BB35" s="19"/>
      <c r="BC35" s="19"/>
    </row>
    <row r="36" spans="1:55" ht="25.5" x14ac:dyDescent="0.2">
      <c r="A36" s="5">
        <v>29</v>
      </c>
      <c r="B36" s="252" t="s">
        <v>333</v>
      </c>
      <c r="C36" s="5" t="s">
        <v>104</v>
      </c>
      <c r="D36" s="5" t="s">
        <v>103</v>
      </c>
      <c r="E36" s="5">
        <v>2015</v>
      </c>
      <c r="F36" s="32" t="s">
        <v>4</v>
      </c>
      <c r="G36" s="32" t="s">
        <v>4</v>
      </c>
      <c r="H36" s="32" t="s">
        <v>4</v>
      </c>
      <c r="I36" s="32" t="s">
        <v>4</v>
      </c>
      <c r="J36" s="5" t="s">
        <v>4</v>
      </c>
      <c r="K36" s="32" t="s">
        <v>4</v>
      </c>
      <c r="L36" s="32" t="s">
        <v>4</v>
      </c>
      <c r="M36" s="32" t="s">
        <v>4</v>
      </c>
      <c r="N36" s="32" t="s">
        <v>4</v>
      </c>
      <c r="O36" s="32" t="s">
        <v>4</v>
      </c>
      <c r="P36" s="32" t="s">
        <v>4</v>
      </c>
      <c r="Q36" s="32" t="s">
        <v>4</v>
      </c>
      <c r="R36" s="32" t="s">
        <v>4</v>
      </c>
      <c r="S36" s="32" t="s">
        <v>4</v>
      </c>
      <c r="T36" s="32" t="s">
        <v>4</v>
      </c>
      <c r="U36" s="32" t="s">
        <v>4</v>
      </c>
      <c r="V36" s="32" t="s">
        <v>4</v>
      </c>
      <c r="W36" s="32" t="s">
        <v>4</v>
      </c>
      <c r="X36" s="32" t="s">
        <v>4</v>
      </c>
      <c r="Y36" s="32" t="s">
        <v>4</v>
      </c>
      <c r="Z36" s="32" t="s">
        <v>4</v>
      </c>
      <c r="AA36" s="32" t="s">
        <v>4</v>
      </c>
      <c r="AB36" s="32" t="s">
        <v>4</v>
      </c>
      <c r="AC36" s="32" t="s">
        <v>4</v>
      </c>
      <c r="AD36" s="107" t="s">
        <v>4</v>
      </c>
      <c r="AE36" s="24" t="s">
        <v>4</v>
      </c>
      <c r="AF36" s="32"/>
      <c r="AG36" s="32"/>
      <c r="AH36" s="32"/>
      <c r="AI36" s="32"/>
      <c r="AJ36" s="32"/>
      <c r="AK36" s="32"/>
      <c r="AL36" s="32"/>
      <c r="AM36" s="32"/>
      <c r="AN36" s="32"/>
      <c r="AO36" s="253">
        <v>29191.89</v>
      </c>
      <c r="AP36" s="146"/>
      <c r="AQ36" s="250" t="s">
        <v>2</v>
      </c>
      <c r="AR36" s="250" t="s">
        <v>2</v>
      </c>
      <c r="AS36" s="257" t="s">
        <v>2</v>
      </c>
      <c r="AT36" s="146"/>
      <c r="AU36" s="250" t="s">
        <v>2</v>
      </c>
      <c r="AV36" s="250" t="s">
        <v>2</v>
      </c>
      <c r="AW36" s="153">
        <f>SUM(AP36:AR36,AT36:AV36)</f>
        <v>0</v>
      </c>
      <c r="AX36" s="228" t="s">
        <v>316</v>
      </c>
      <c r="AY36" s="229">
        <v>41640</v>
      </c>
      <c r="AZ36" s="228" t="s">
        <v>316</v>
      </c>
      <c r="BA36" s="229">
        <v>42004</v>
      </c>
      <c r="BB36" s="41" t="s">
        <v>146</v>
      </c>
      <c r="BC36" s="113"/>
    </row>
    <row r="37" spans="1:55" ht="25.5" x14ac:dyDescent="0.2">
      <c r="A37" s="33">
        <v>30</v>
      </c>
      <c r="B37" s="5" t="s">
        <v>237</v>
      </c>
      <c r="C37" s="5" t="s">
        <v>236</v>
      </c>
      <c r="D37" s="5" t="s">
        <v>154</v>
      </c>
      <c r="E37" s="15">
        <v>1971</v>
      </c>
      <c r="F37" s="15" t="s">
        <v>235</v>
      </c>
      <c r="G37" s="15" t="s">
        <v>234</v>
      </c>
      <c r="H37" s="17">
        <v>4562</v>
      </c>
      <c r="I37" s="42" t="s">
        <v>352</v>
      </c>
      <c r="J37" s="115">
        <v>5010</v>
      </c>
      <c r="K37" s="15">
        <v>15754</v>
      </c>
      <c r="L37" s="15">
        <v>54809</v>
      </c>
      <c r="M37" s="15" t="s">
        <v>224</v>
      </c>
      <c r="N37" s="17" t="s">
        <v>4</v>
      </c>
      <c r="O37" s="11"/>
      <c r="P37" s="11"/>
      <c r="Q37" s="11"/>
      <c r="R37" s="11"/>
      <c r="S37" s="11"/>
      <c r="T37" s="11"/>
      <c r="U37" s="11"/>
      <c r="V37" s="11"/>
      <c r="W37" s="11"/>
      <c r="X37" s="11" t="s">
        <v>4</v>
      </c>
      <c r="Y37" s="102">
        <v>2508</v>
      </c>
      <c r="Z37" s="94" t="s">
        <v>4</v>
      </c>
      <c r="AA37" s="121" t="s">
        <v>4</v>
      </c>
      <c r="AB37" s="121" t="s">
        <v>4</v>
      </c>
      <c r="AC37" s="121" t="s">
        <v>4</v>
      </c>
      <c r="AD37" s="109" t="s">
        <v>4</v>
      </c>
      <c r="AE37" s="102" t="s">
        <v>4</v>
      </c>
      <c r="AF37" s="10"/>
      <c r="AG37" s="11"/>
      <c r="AH37" s="11"/>
      <c r="AI37" s="11"/>
      <c r="AJ37" s="11"/>
      <c r="AK37" s="11"/>
      <c r="AL37" s="11"/>
      <c r="AM37" s="11"/>
      <c r="AN37" s="11"/>
      <c r="AO37" s="114"/>
      <c r="AP37" s="146"/>
      <c r="AQ37" s="250" t="s">
        <v>2</v>
      </c>
      <c r="AR37" s="250" t="s">
        <v>2</v>
      </c>
      <c r="AS37" s="257" t="s">
        <v>2</v>
      </c>
      <c r="AT37" s="146"/>
      <c r="AU37" s="250" t="s">
        <v>2</v>
      </c>
      <c r="AV37" s="250" t="s">
        <v>2</v>
      </c>
      <c r="AW37" s="153">
        <f t="shared" ref="AW37:AW63" si="5">SUM(AP37:AR37,AT37:AV37)</f>
        <v>0</v>
      </c>
      <c r="AX37" s="228" t="s">
        <v>316</v>
      </c>
      <c r="AY37" s="145">
        <v>41640</v>
      </c>
      <c r="AZ37" s="228" t="s">
        <v>316</v>
      </c>
      <c r="BA37" s="145">
        <v>42004</v>
      </c>
      <c r="BB37" s="41" t="s">
        <v>146</v>
      </c>
      <c r="BC37" s="62"/>
    </row>
    <row r="38" spans="1:55" ht="25.5" x14ac:dyDescent="0.2">
      <c r="A38" s="33">
        <v>31</v>
      </c>
      <c r="B38" s="5" t="s">
        <v>101</v>
      </c>
      <c r="C38" s="5" t="s">
        <v>233</v>
      </c>
      <c r="D38" s="5" t="s">
        <v>154</v>
      </c>
      <c r="E38" s="15">
        <v>1985</v>
      </c>
      <c r="F38" s="15" t="s">
        <v>232</v>
      </c>
      <c r="G38" s="15" t="s">
        <v>231</v>
      </c>
      <c r="H38" s="17">
        <v>3120</v>
      </c>
      <c r="I38" s="42" t="s">
        <v>355</v>
      </c>
      <c r="J38" s="115" t="s">
        <v>4</v>
      </c>
      <c r="K38" s="15">
        <v>531065</v>
      </c>
      <c r="L38" s="15">
        <v>28123</v>
      </c>
      <c r="M38" s="15" t="s">
        <v>224</v>
      </c>
      <c r="N38" s="17" t="s">
        <v>4</v>
      </c>
      <c r="O38" s="11"/>
      <c r="P38" s="11"/>
      <c r="Q38" s="11"/>
      <c r="R38" s="11"/>
      <c r="S38" s="11"/>
      <c r="T38" s="11"/>
      <c r="U38" s="11"/>
      <c r="V38" s="11"/>
      <c r="W38" s="11"/>
      <c r="X38" s="11" t="s">
        <v>4</v>
      </c>
      <c r="Y38" s="102">
        <v>5067</v>
      </c>
      <c r="Z38" s="94" t="s">
        <v>4</v>
      </c>
      <c r="AA38" s="11" t="s">
        <v>4</v>
      </c>
      <c r="AB38" s="11" t="s">
        <v>4</v>
      </c>
      <c r="AC38" s="11" t="s">
        <v>4</v>
      </c>
      <c r="AD38" s="109" t="s">
        <v>4</v>
      </c>
      <c r="AE38" s="102" t="s">
        <v>4</v>
      </c>
      <c r="AF38" s="10"/>
      <c r="AG38" s="11"/>
      <c r="AH38" s="11"/>
      <c r="AI38" s="11"/>
      <c r="AJ38" s="11"/>
      <c r="AK38" s="11"/>
      <c r="AL38" s="11"/>
      <c r="AM38" s="11"/>
      <c r="AN38" s="11"/>
      <c r="AO38" s="114"/>
      <c r="AP38" s="146"/>
      <c r="AQ38" s="250" t="s">
        <v>2</v>
      </c>
      <c r="AR38" s="250" t="s">
        <v>2</v>
      </c>
      <c r="AS38" s="257" t="s">
        <v>2</v>
      </c>
      <c r="AT38" s="146"/>
      <c r="AU38" s="250" t="s">
        <v>2</v>
      </c>
      <c r="AV38" s="250" t="s">
        <v>2</v>
      </c>
      <c r="AW38" s="153">
        <f t="shared" si="5"/>
        <v>0</v>
      </c>
      <c r="AX38" s="228" t="s">
        <v>316</v>
      </c>
      <c r="AY38" s="145">
        <v>41640</v>
      </c>
      <c r="AZ38" s="228" t="s">
        <v>316</v>
      </c>
      <c r="BA38" s="145">
        <v>42004</v>
      </c>
      <c r="BB38" s="41" t="s">
        <v>146</v>
      </c>
      <c r="BC38" s="62"/>
    </row>
    <row r="39" spans="1:55" ht="16.5" x14ac:dyDescent="0.2">
      <c r="A39" s="33">
        <v>32</v>
      </c>
      <c r="B39" s="5" t="s">
        <v>230</v>
      </c>
      <c r="C39" s="5" t="s">
        <v>229</v>
      </c>
      <c r="D39" s="5" t="s">
        <v>228</v>
      </c>
      <c r="E39" s="15">
        <v>1985</v>
      </c>
      <c r="F39" s="15" t="s">
        <v>227</v>
      </c>
      <c r="G39" s="15" t="s">
        <v>226</v>
      </c>
      <c r="H39" s="17">
        <v>19100</v>
      </c>
      <c r="I39" s="42" t="s">
        <v>356</v>
      </c>
      <c r="J39" s="115">
        <v>9000</v>
      </c>
      <c r="K39" s="15">
        <v>66335</v>
      </c>
      <c r="L39" s="15" t="s">
        <v>225</v>
      </c>
      <c r="M39" s="15" t="s">
        <v>224</v>
      </c>
      <c r="N39" s="17" t="s">
        <v>4</v>
      </c>
      <c r="O39" s="11"/>
      <c r="P39" s="11"/>
      <c r="Q39" s="11"/>
      <c r="R39" s="11"/>
      <c r="S39" s="11"/>
      <c r="T39" s="11"/>
      <c r="U39" s="11"/>
      <c r="V39" s="11"/>
      <c r="W39" s="11"/>
      <c r="X39" s="11" t="s">
        <v>4</v>
      </c>
      <c r="Y39" s="102">
        <v>10330</v>
      </c>
      <c r="Z39" s="94" t="s">
        <v>4</v>
      </c>
      <c r="AA39" s="11" t="s">
        <v>4</v>
      </c>
      <c r="AB39" s="11" t="s">
        <v>4</v>
      </c>
      <c r="AC39" s="11" t="s">
        <v>4</v>
      </c>
      <c r="AD39" s="109" t="s">
        <v>4</v>
      </c>
      <c r="AE39" s="102" t="s">
        <v>4</v>
      </c>
      <c r="AF39" s="10"/>
      <c r="AG39" s="11"/>
      <c r="AH39" s="11"/>
      <c r="AI39" s="11"/>
      <c r="AJ39" s="11"/>
      <c r="AK39" s="11"/>
      <c r="AL39" s="11"/>
      <c r="AM39" s="11"/>
      <c r="AN39" s="11"/>
      <c r="AO39" s="114"/>
      <c r="AP39" s="146"/>
      <c r="AQ39" s="250" t="s">
        <v>2</v>
      </c>
      <c r="AR39" s="250" t="s">
        <v>2</v>
      </c>
      <c r="AS39" s="257" t="s">
        <v>2</v>
      </c>
      <c r="AT39" s="146"/>
      <c r="AU39" s="250" t="s">
        <v>2</v>
      </c>
      <c r="AV39" s="250" t="s">
        <v>2</v>
      </c>
      <c r="AW39" s="153">
        <f t="shared" si="5"/>
        <v>0</v>
      </c>
      <c r="AX39" s="228" t="s">
        <v>316</v>
      </c>
      <c r="AY39" s="145">
        <v>41640</v>
      </c>
      <c r="AZ39" s="228" t="s">
        <v>316</v>
      </c>
      <c r="BA39" s="145">
        <v>42004</v>
      </c>
      <c r="BB39" s="41" t="s">
        <v>146</v>
      </c>
      <c r="BC39" s="62"/>
    </row>
    <row r="40" spans="1:55" ht="38.25" x14ac:dyDescent="0.2">
      <c r="A40" s="33">
        <v>33</v>
      </c>
      <c r="B40" s="5" t="s">
        <v>310</v>
      </c>
      <c r="C40" s="5" t="s">
        <v>223</v>
      </c>
      <c r="D40" s="15" t="s">
        <v>286</v>
      </c>
      <c r="E40" s="15">
        <v>1990</v>
      </c>
      <c r="F40" s="15" t="s">
        <v>222</v>
      </c>
      <c r="G40" s="15" t="s">
        <v>221</v>
      </c>
      <c r="H40" s="17" t="s">
        <v>4</v>
      </c>
      <c r="I40" s="42" t="s">
        <v>348</v>
      </c>
      <c r="J40" s="115" t="s">
        <v>4</v>
      </c>
      <c r="K40" s="16" t="s">
        <v>220</v>
      </c>
      <c r="L40" s="17" t="s">
        <v>4</v>
      </c>
      <c r="M40" s="17" t="s">
        <v>4</v>
      </c>
      <c r="N40" s="17" t="s">
        <v>4</v>
      </c>
      <c r="O40" s="11"/>
      <c r="P40" s="11"/>
      <c r="Q40" s="11"/>
      <c r="R40" s="11"/>
      <c r="S40" s="11"/>
      <c r="T40" s="11"/>
      <c r="U40" s="11"/>
      <c r="V40" s="11"/>
      <c r="W40" s="11"/>
      <c r="X40" s="11" t="s">
        <v>4</v>
      </c>
      <c r="Y40" s="11" t="s">
        <v>4</v>
      </c>
      <c r="Z40" s="94" t="s">
        <v>4</v>
      </c>
      <c r="AA40" s="11" t="s">
        <v>4</v>
      </c>
      <c r="AB40" s="11" t="s">
        <v>4</v>
      </c>
      <c r="AC40" s="11" t="s">
        <v>4</v>
      </c>
      <c r="AD40" s="109" t="s">
        <v>4</v>
      </c>
      <c r="AE40" s="102" t="s">
        <v>4</v>
      </c>
      <c r="AF40" s="10"/>
      <c r="AG40" s="11"/>
      <c r="AH40" s="11"/>
      <c r="AI40" s="11"/>
      <c r="AJ40" s="11"/>
      <c r="AK40" s="11"/>
      <c r="AL40" s="11"/>
      <c r="AM40" s="11"/>
      <c r="AN40" s="11"/>
      <c r="AO40" s="114"/>
      <c r="AP40" s="146"/>
      <c r="AQ40" s="250" t="s">
        <v>2</v>
      </c>
      <c r="AR40" s="250" t="s">
        <v>2</v>
      </c>
      <c r="AS40" s="257" t="s">
        <v>2</v>
      </c>
      <c r="AT40" s="250" t="s">
        <v>2</v>
      </c>
      <c r="AU40" s="250" t="s">
        <v>2</v>
      </c>
      <c r="AV40" s="250" t="s">
        <v>2</v>
      </c>
      <c r="AW40" s="153">
        <f t="shared" si="5"/>
        <v>0</v>
      </c>
      <c r="AX40" s="228" t="s">
        <v>316</v>
      </c>
      <c r="AY40" s="145">
        <v>41640</v>
      </c>
      <c r="AZ40" s="228" t="s">
        <v>316</v>
      </c>
      <c r="BA40" s="145">
        <v>42004</v>
      </c>
      <c r="BB40" s="41" t="s">
        <v>146</v>
      </c>
      <c r="BC40" s="116"/>
    </row>
    <row r="41" spans="1:55" ht="38.25" x14ac:dyDescent="0.2">
      <c r="A41" s="33">
        <v>34</v>
      </c>
      <c r="B41" s="5" t="s">
        <v>311</v>
      </c>
      <c r="C41" s="5" t="s">
        <v>219</v>
      </c>
      <c r="D41" s="15" t="s">
        <v>286</v>
      </c>
      <c r="E41" s="15">
        <v>1988</v>
      </c>
      <c r="F41" s="15" t="s">
        <v>218</v>
      </c>
      <c r="G41" s="15" t="s">
        <v>217</v>
      </c>
      <c r="H41" s="17" t="s">
        <v>4</v>
      </c>
      <c r="I41" s="42" t="s">
        <v>348</v>
      </c>
      <c r="J41" s="115" t="s">
        <v>4</v>
      </c>
      <c r="K41" s="15">
        <v>47539</v>
      </c>
      <c r="L41" s="17" t="s">
        <v>4</v>
      </c>
      <c r="M41" s="17" t="s">
        <v>4</v>
      </c>
      <c r="N41" s="17" t="s">
        <v>4</v>
      </c>
      <c r="O41" s="11"/>
      <c r="P41" s="11"/>
      <c r="Q41" s="11"/>
      <c r="R41" s="11"/>
      <c r="S41" s="11"/>
      <c r="T41" s="11"/>
      <c r="U41" s="11"/>
      <c r="V41" s="11"/>
      <c r="W41" s="11"/>
      <c r="X41" s="11" t="s">
        <v>4</v>
      </c>
      <c r="Y41" s="11" t="s">
        <v>4</v>
      </c>
      <c r="Z41" s="94" t="s">
        <v>4</v>
      </c>
      <c r="AA41" s="11" t="s">
        <v>4</v>
      </c>
      <c r="AB41" s="11" t="s">
        <v>4</v>
      </c>
      <c r="AC41" s="11" t="s">
        <v>4</v>
      </c>
      <c r="AD41" s="109" t="s">
        <v>4</v>
      </c>
      <c r="AE41" s="102" t="s">
        <v>4</v>
      </c>
      <c r="AF41" s="10"/>
      <c r="AG41" s="11"/>
      <c r="AH41" s="11"/>
      <c r="AI41" s="11"/>
      <c r="AJ41" s="11"/>
      <c r="AK41" s="11"/>
      <c r="AL41" s="11"/>
      <c r="AM41" s="11"/>
      <c r="AN41" s="11"/>
      <c r="AO41" s="114"/>
      <c r="AP41" s="146"/>
      <c r="AQ41" s="250" t="s">
        <v>2</v>
      </c>
      <c r="AR41" s="250" t="s">
        <v>2</v>
      </c>
      <c r="AS41" s="257" t="s">
        <v>2</v>
      </c>
      <c r="AT41" s="250" t="s">
        <v>2</v>
      </c>
      <c r="AU41" s="250" t="s">
        <v>2</v>
      </c>
      <c r="AV41" s="250" t="s">
        <v>2</v>
      </c>
      <c r="AW41" s="153">
        <f t="shared" si="5"/>
        <v>0</v>
      </c>
      <c r="AX41" s="228" t="s">
        <v>316</v>
      </c>
      <c r="AY41" s="145">
        <v>41640</v>
      </c>
      <c r="AZ41" s="228" t="s">
        <v>316</v>
      </c>
      <c r="BA41" s="145">
        <v>42004</v>
      </c>
      <c r="BB41" s="41" t="s">
        <v>146</v>
      </c>
      <c r="BC41" s="116"/>
    </row>
    <row r="42" spans="1:55" ht="25.5" x14ac:dyDescent="0.2">
      <c r="A42" s="33">
        <v>35</v>
      </c>
      <c r="B42" s="117" t="s">
        <v>211</v>
      </c>
      <c r="C42" s="5" t="s">
        <v>216</v>
      </c>
      <c r="D42" s="5" t="s">
        <v>7</v>
      </c>
      <c r="E42" s="5">
        <v>2007</v>
      </c>
      <c r="F42" s="5" t="s">
        <v>214</v>
      </c>
      <c r="G42" s="11" t="s">
        <v>4</v>
      </c>
      <c r="H42" s="11" t="s">
        <v>4</v>
      </c>
      <c r="I42" s="43" t="s">
        <v>353</v>
      </c>
      <c r="J42" s="11">
        <v>750</v>
      </c>
      <c r="K42" s="9" t="s">
        <v>215</v>
      </c>
      <c r="L42" s="17" t="s">
        <v>4</v>
      </c>
      <c r="M42" s="17" t="s">
        <v>4</v>
      </c>
      <c r="N42" s="17" t="s">
        <v>4</v>
      </c>
      <c r="O42" s="11"/>
      <c r="P42" s="11"/>
      <c r="Q42" s="11"/>
      <c r="R42" s="11"/>
      <c r="S42" s="11"/>
      <c r="T42" s="11"/>
      <c r="U42" s="11"/>
      <c r="V42" s="11"/>
      <c r="W42" s="11"/>
      <c r="X42" s="11" t="s">
        <v>4</v>
      </c>
      <c r="Y42" s="11" t="s">
        <v>4</v>
      </c>
      <c r="Z42" s="94" t="s">
        <v>4</v>
      </c>
      <c r="AA42" s="11" t="s">
        <v>4</v>
      </c>
      <c r="AB42" s="11" t="s">
        <v>4</v>
      </c>
      <c r="AC42" s="11" t="s">
        <v>4</v>
      </c>
      <c r="AD42" s="109" t="s">
        <v>4</v>
      </c>
      <c r="AE42" s="102" t="s">
        <v>4</v>
      </c>
      <c r="AF42" s="10"/>
      <c r="AG42" s="11"/>
      <c r="AH42" s="11"/>
      <c r="AI42" s="11"/>
      <c r="AJ42" s="11"/>
      <c r="AK42" s="11"/>
      <c r="AL42" s="11"/>
      <c r="AM42" s="11"/>
      <c r="AN42" s="11"/>
      <c r="AO42" s="114"/>
      <c r="AP42" s="146"/>
      <c r="AQ42" s="250" t="s">
        <v>2</v>
      </c>
      <c r="AR42" s="250" t="s">
        <v>2</v>
      </c>
      <c r="AS42" s="257" t="s">
        <v>2</v>
      </c>
      <c r="AT42" s="250" t="s">
        <v>2</v>
      </c>
      <c r="AU42" s="250" t="s">
        <v>2</v>
      </c>
      <c r="AV42" s="250" t="s">
        <v>2</v>
      </c>
      <c r="AW42" s="153">
        <f t="shared" si="5"/>
        <v>0</v>
      </c>
      <c r="AX42" s="228" t="s">
        <v>316</v>
      </c>
      <c r="AY42" s="145">
        <v>41648</v>
      </c>
      <c r="AZ42" s="228" t="s">
        <v>368</v>
      </c>
      <c r="BA42" s="145">
        <v>42012</v>
      </c>
      <c r="BB42" s="41" t="s">
        <v>146</v>
      </c>
      <c r="BC42" s="92"/>
    </row>
    <row r="43" spans="1:55" ht="38.25" x14ac:dyDescent="0.2">
      <c r="A43" s="33">
        <v>36</v>
      </c>
      <c r="B43" s="5" t="s">
        <v>283</v>
      </c>
      <c r="C43" s="5" t="s">
        <v>288</v>
      </c>
      <c r="D43" s="15" t="s">
        <v>286</v>
      </c>
      <c r="E43" s="5">
        <v>2016</v>
      </c>
      <c r="F43" s="5" t="s">
        <v>287</v>
      </c>
      <c r="G43" s="11"/>
      <c r="H43" s="11" t="s">
        <v>4</v>
      </c>
      <c r="I43" s="42" t="s">
        <v>348</v>
      </c>
      <c r="J43" s="11">
        <v>5950</v>
      </c>
      <c r="K43" s="15" t="s">
        <v>285</v>
      </c>
      <c r="L43" s="18"/>
      <c r="M43" s="17"/>
      <c r="N43" s="17"/>
      <c r="O43" s="11" t="s">
        <v>4</v>
      </c>
      <c r="P43" s="11" t="s">
        <v>4</v>
      </c>
      <c r="Q43" s="11" t="s">
        <v>4</v>
      </c>
      <c r="R43" s="11" t="s">
        <v>4</v>
      </c>
      <c r="S43" s="11" t="s">
        <v>4</v>
      </c>
      <c r="T43" s="11" t="s">
        <v>4</v>
      </c>
      <c r="U43" s="11" t="s">
        <v>4</v>
      </c>
      <c r="V43" s="11" t="s">
        <v>4</v>
      </c>
      <c r="W43" s="11" t="s">
        <v>4</v>
      </c>
      <c r="X43" s="11" t="s">
        <v>4</v>
      </c>
      <c r="Y43" s="11" t="s">
        <v>4</v>
      </c>
      <c r="Z43" s="10">
        <v>15200</v>
      </c>
      <c r="AA43" s="224">
        <v>15200</v>
      </c>
      <c r="AB43" s="224">
        <v>18000</v>
      </c>
      <c r="AC43" s="10">
        <v>22000</v>
      </c>
      <c r="AD43" s="108">
        <v>27060</v>
      </c>
      <c r="AE43" s="101">
        <v>27060</v>
      </c>
      <c r="AF43" s="10"/>
      <c r="AG43" s="11"/>
      <c r="AH43" s="11"/>
      <c r="AI43" s="11"/>
      <c r="AJ43" s="11"/>
      <c r="AK43" s="11"/>
      <c r="AL43" s="11"/>
      <c r="AM43" s="11"/>
      <c r="AN43" s="11"/>
      <c r="AO43" s="114">
        <v>27060</v>
      </c>
      <c r="AP43" s="146"/>
      <c r="AQ43" s="250" t="s">
        <v>2</v>
      </c>
      <c r="AR43" s="146"/>
      <c r="AS43" s="258"/>
      <c r="AT43" s="250" t="s">
        <v>2</v>
      </c>
      <c r="AU43" s="250" t="s">
        <v>2</v>
      </c>
      <c r="AV43" s="250" t="s">
        <v>2</v>
      </c>
      <c r="AW43" s="153">
        <f t="shared" si="5"/>
        <v>0</v>
      </c>
      <c r="AX43" s="228" t="s">
        <v>316</v>
      </c>
      <c r="AY43" s="145">
        <v>42747</v>
      </c>
      <c r="AZ43" s="228" t="s">
        <v>368</v>
      </c>
      <c r="BA43" s="145">
        <v>43111</v>
      </c>
      <c r="BB43" s="41" t="s">
        <v>146</v>
      </c>
      <c r="BC43" s="92"/>
    </row>
    <row r="44" spans="1:55" ht="25.5" x14ac:dyDescent="0.2">
      <c r="A44" s="33">
        <v>37</v>
      </c>
      <c r="B44" s="117" t="s">
        <v>211</v>
      </c>
      <c r="C44" s="5" t="s">
        <v>213</v>
      </c>
      <c r="D44" s="15" t="s">
        <v>7</v>
      </c>
      <c r="E44" s="5">
        <v>2008</v>
      </c>
      <c r="F44" s="5" t="s">
        <v>209</v>
      </c>
      <c r="G44" s="11" t="s">
        <v>4</v>
      </c>
      <c r="H44" s="11" t="s">
        <v>4</v>
      </c>
      <c r="I44" s="43" t="s">
        <v>353</v>
      </c>
      <c r="J44" s="11">
        <v>750</v>
      </c>
      <c r="K44" s="118" t="s">
        <v>212</v>
      </c>
      <c r="L44" s="18" t="s">
        <v>4</v>
      </c>
      <c r="M44" s="17" t="s">
        <v>4</v>
      </c>
      <c r="N44" s="17" t="s">
        <v>4</v>
      </c>
      <c r="O44" s="11" t="s">
        <v>4</v>
      </c>
      <c r="P44" s="11" t="s">
        <v>4</v>
      </c>
      <c r="Q44" s="11" t="s">
        <v>4</v>
      </c>
      <c r="R44" s="11" t="s">
        <v>4</v>
      </c>
      <c r="S44" s="11" t="s">
        <v>4</v>
      </c>
      <c r="T44" s="11" t="s">
        <v>4</v>
      </c>
      <c r="U44" s="11" t="s">
        <v>4</v>
      </c>
      <c r="V44" s="11"/>
      <c r="W44" s="11" t="s">
        <v>4</v>
      </c>
      <c r="X44" s="11" t="s">
        <v>4</v>
      </c>
      <c r="Y44" s="11" t="s">
        <v>4</v>
      </c>
      <c r="Z44" s="11" t="s">
        <v>4</v>
      </c>
      <c r="AA44" s="11" t="s">
        <v>4</v>
      </c>
      <c r="AB44" s="11" t="s">
        <v>4</v>
      </c>
      <c r="AC44" s="11" t="s">
        <v>4</v>
      </c>
      <c r="AD44" s="109" t="s">
        <v>4</v>
      </c>
      <c r="AE44" s="102" t="s">
        <v>4</v>
      </c>
      <c r="AF44" s="10" t="s">
        <v>4</v>
      </c>
      <c r="AG44" s="11" t="s">
        <v>4</v>
      </c>
      <c r="AH44" s="11" t="s">
        <v>4</v>
      </c>
      <c r="AI44" s="11" t="s">
        <v>4</v>
      </c>
      <c r="AJ44" s="11" t="s">
        <v>4</v>
      </c>
      <c r="AK44" s="11" t="s">
        <v>4</v>
      </c>
      <c r="AL44" s="11" t="s">
        <v>4</v>
      </c>
      <c r="AM44" s="11" t="s">
        <v>4</v>
      </c>
      <c r="AN44" s="11" t="s">
        <v>4</v>
      </c>
      <c r="AO44" s="114"/>
      <c r="AP44" s="146"/>
      <c r="AQ44" s="250" t="s">
        <v>2</v>
      </c>
      <c r="AR44" s="250" t="s">
        <v>2</v>
      </c>
      <c r="AS44" s="257" t="s">
        <v>2</v>
      </c>
      <c r="AT44" s="250" t="s">
        <v>2</v>
      </c>
      <c r="AU44" s="250" t="s">
        <v>2</v>
      </c>
      <c r="AV44" s="250" t="s">
        <v>2</v>
      </c>
      <c r="AW44" s="153">
        <f t="shared" si="5"/>
        <v>0</v>
      </c>
      <c r="AX44" s="228" t="s">
        <v>316</v>
      </c>
      <c r="AY44" s="145">
        <v>41292</v>
      </c>
      <c r="AZ44" s="228" t="s">
        <v>368</v>
      </c>
      <c r="BA44" s="145">
        <v>41656</v>
      </c>
      <c r="BB44" s="41" t="s">
        <v>146</v>
      </c>
      <c r="BC44" s="92"/>
    </row>
    <row r="45" spans="1:55" ht="25.5" x14ac:dyDescent="0.2">
      <c r="A45" s="33">
        <v>38</v>
      </c>
      <c r="B45" s="117" t="s">
        <v>211</v>
      </c>
      <c r="C45" s="5" t="s">
        <v>210</v>
      </c>
      <c r="D45" s="15" t="s">
        <v>7</v>
      </c>
      <c r="E45" s="5">
        <v>2008</v>
      </c>
      <c r="F45" s="5" t="s">
        <v>209</v>
      </c>
      <c r="G45" s="11" t="s">
        <v>4</v>
      </c>
      <c r="H45" s="11" t="s">
        <v>4</v>
      </c>
      <c r="I45" s="43" t="s">
        <v>353</v>
      </c>
      <c r="J45" s="11">
        <v>750</v>
      </c>
      <c r="K45" s="118" t="s">
        <v>208</v>
      </c>
      <c r="L45" s="18" t="s">
        <v>4</v>
      </c>
      <c r="M45" s="17" t="s">
        <v>4</v>
      </c>
      <c r="N45" s="17" t="s">
        <v>4</v>
      </c>
      <c r="O45" s="11" t="s">
        <v>4</v>
      </c>
      <c r="P45" s="11" t="s">
        <v>4</v>
      </c>
      <c r="Q45" s="11" t="s">
        <v>4</v>
      </c>
      <c r="R45" s="11" t="s">
        <v>4</v>
      </c>
      <c r="S45" s="11" t="s">
        <v>4</v>
      </c>
      <c r="T45" s="11" t="s">
        <v>4</v>
      </c>
      <c r="U45" s="11" t="s">
        <v>4</v>
      </c>
      <c r="V45" s="11"/>
      <c r="W45" s="11" t="s">
        <v>4</v>
      </c>
      <c r="X45" s="11" t="s">
        <v>4</v>
      </c>
      <c r="Y45" s="11" t="s">
        <v>4</v>
      </c>
      <c r="Z45" s="11" t="s">
        <v>4</v>
      </c>
      <c r="AA45" s="11" t="s">
        <v>4</v>
      </c>
      <c r="AB45" s="11" t="s">
        <v>4</v>
      </c>
      <c r="AC45" s="11" t="s">
        <v>4</v>
      </c>
      <c r="AD45" s="109" t="s">
        <v>4</v>
      </c>
      <c r="AE45" s="102" t="s">
        <v>4</v>
      </c>
      <c r="AF45" s="10" t="s">
        <v>4</v>
      </c>
      <c r="AG45" s="11" t="s">
        <v>4</v>
      </c>
      <c r="AH45" s="11" t="s">
        <v>4</v>
      </c>
      <c r="AI45" s="11" t="s">
        <v>4</v>
      </c>
      <c r="AJ45" s="11" t="s">
        <v>4</v>
      </c>
      <c r="AK45" s="11" t="s">
        <v>4</v>
      </c>
      <c r="AL45" s="11" t="s">
        <v>4</v>
      </c>
      <c r="AM45" s="11" t="s">
        <v>4</v>
      </c>
      <c r="AN45" s="11" t="s">
        <v>4</v>
      </c>
      <c r="AO45" s="114"/>
      <c r="AP45" s="146"/>
      <c r="AQ45" s="250" t="s">
        <v>2</v>
      </c>
      <c r="AR45" s="250" t="s">
        <v>2</v>
      </c>
      <c r="AS45" s="257" t="s">
        <v>2</v>
      </c>
      <c r="AT45" s="250" t="s">
        <v>2</v>
      </c>
      <c r="AU45" s="250" t="s">
        <v>2</v>
      </c>
      <c r="AV45" s="250" t="s">
        <v>2</v>
      </c>
      <c r="AW45" s="153">
        <f t="shared" si="5"/>
        <v>0</v>
      </c>
      <c r="AX45" s="228" t="s">
        <v>316</v>
      </c>
      <c r="AY45" s="145">
        <v>41292</v>
      </c>
      <c r="AZ45" s="228" t="s">
        <v>368</v>
      </c>
      <c r="BA45" s="145">
        <v>41656</v>
      </c>
      <c r="BB45" s="41" t="s">
        <v>146</v>
      </c>
      <c r="BC45" s="92"/>
    </row>
    <row r="46" spans="1:55" ht="25.5" x14ac:dyDescent="0.2">
      <c r="A46" s="33">
        <v>39</v>
      </c>
      <c r="B46" s="246" t="s">
        <v>334</v>
      </c>
      <c r="C46" s="15" t="s">
        <v>207</v>
      </c>
      <c r="D46" s="15" t="s">
        <v>22</v>
      </c>
      <c r="E46" s="15">
        <v>2004</v>
      </c>
      <c r="F46" s="15" t="s">
        <v>206</v>
      </c>
      <c r="G46" s="15" t="s">
        <v>205</v>
      </c>
      <c r="H46" s="15" t="s">
        <v>174</v>
      </c>
      <c r="I46" s="15" t="s">
        <v>349</v>
      </c>
      <c r="J46" s="17">
        <v>1605</v>
      </c>
      <c r="K46" s="93" t="s">
        <v>204</v>
      </c>
      <c r="L46" s="15" t="s">
        <v>203</v>
      </c>
      <c r="M46" s="15" t="s">
        <v>240</v>
      </c>
      <c r="N46" s="15" t="s">
        <v>171</v>
      </c>
      <c r="O46" s="17">
        <v>82805</v>
      </c>
      <c r="P46" s="17">
        <v>88552</v>
      </c>
      <c r="Q46" s="17">
        <v>95700</v>
      </c>
      <c r="R46" s="17">
        <v>103720</v>
      </c>
      <c r="S46" s="17">
        <v>111585</v>
      </c>
      <c r="T46" s="17">
        <v>118395</v>
      </c>
      <c r="U46" s="11">
        <v>124597</v>
      </c>
      <c r="V46" s="11">
        <v>134313</v>
      </c>
      <c r="W46" s="11">
        <v>143439</v>
      </c>
      <c r="X46" s="11">
        <v>151287</v>
      </c>
      <c r="Y46" s="74">
        <v>163698</v>
      </c>
      <c r="Z46" s="10">
        <v>6200</v>
      </c>
      <c r="AA46" s="247">
        <v>6200</v>
      </c>
      <c r="AB46" s="247">
        <v>6700</v>
      </c>
      <c r="AC46" s="10">
        <v>7300</v>
      </c>
      <c r="AD46" s="108">
        <v>8100</v>
      </c>
      <c r="AE46" s="101">
        <v>8100</v>
      </c>
      <c r="AF46" s="10">
        <v>8800</v>
      </c>
      <c r="AG46" s="11">
        <v>9600</v>
      </c>
      <c r="AH46" s="11">
        <v>10500</v>
      </c>
      <c r="AI46" s="17">
        <v>11500</v>
      </c>
      <c r="AJ46" s="17">
        <v>13500</v>
      </c>
      <c r="AK46" s="17">
        <v>15600</v>
      </c>
      <c r="AL46" s="17">
        <v>16800</v>
      </c>
      <c r="AM46" s="17">
        <v>18000</v>
      </c>
      <c r="AN46" s="17">
        <v>20000</v>
      </c>
      <c r="AO46" s="17"/>
      <c r="AP46" s="146"/>
      <c r="AQ46" s="250" t="s">
        <v>2</v>
      </c>
      <c r="AR46" s="146"/>
      <c r="AS46" s="258"/>
      <c r="AT46" s="146"/>
      <c r="AU46" s="146"/>
      <c r="AV46" s="250" t="s">
        <v>2</v>
      </c>
      <c r="AW46" s="153">
        <f t="shared" si="5"/>
        <v>0</v>
      </c>
      <c r="AX46" s="228" t="s">
        <v>316</v>
      </c>
      <c r="AY46" s="145">
        <v>41348</v>
      </c>
      <c r="AZ46" s="228" t="s">
        <v>368</v>
      </c>
      <c r="BA46" s="145">
        <v>41712</v>
      </c>
      <c r="BB46" s="41" t="s">
        <v>146</v>
      </c>
      <c r="BC46" s="119"/>
    </row>
    <row r="47" spans="1:55" ht="25.5" x14ac:dyDescent="0.2">
      <c r="A47" s="33">
        <v>40</v>
      </c>
      <c r="B47" s="5" t="s">
        <v>335</v>
      </c>
      <c r="C47" s="5" t="s">
        <v>267</v>
      </c>
      <c r="D47" s="25" t="s">
        <v>77</v>
      </c>
      <c r="E47" s="25">
        <v>2014</v>
      </c>
      <c r="F47" s="25" t="s">
        <v>266</v>
      </c>
      <c r="G47" s="15" t="s">
        <v>265</v>
      </c>
      <c r="H47" s="5" t="s">
        <v>343</v>
      </c>
      <c r="I47" s="5" t="s">
        <v>346</v>
      </c>
      <c r="J47" s="33">
        <v>2805</v>
      </c>
      <c r="K47" s="33" t="s">
        <v>264</v>
      </c>
      <c r="L47" s="57"/>
      <c r="M47" s="25" t="s">
        <v>240</v>
      </c>
      <c r="N47" s="249" t="s">
        <v>20</v>
      </c>
      <c r="O47" s="17"/>
      <c r="P47" s="17"/>
      <c r="Q47" s="17"/>
      <c r="R47" s="17"/>
      <c r="S47" s="17"/>
      <c r="T47" s="17"/>
      <c r="U47" s="11"/>
      <c r="V47" s="12">
        <v>21408</v>
      </c>
      <c r="W47" s="12">
        <v>59715</v>
      </c>
      <c r="X47" s="12">
        <v>85294</v>
      </c>
      <c r="Y47" s="111">
        <v>116580</v>
      </c>
      <c r="Z47" s="13">
        <v>61200</v>
      </c>
      <c r="AA47" s="163">
        <v>61200</v>
      </c>
      <c r="AB47" s="163">
        <v>69000</v>
      </c>
      <c r="AC47" s="13">
        <v>73800</v>
      </c>
      <c r="AD47" s="110">
        <v>82000</v>
      </c>
      <c r="AE47" s="103">
        <v>82000</v>
      </c>
      <c r="AF47" s="13">
        <v>91000</v>
      </c>
      <c r="AG47" s="12">
        <v>105000</v>
      </c>
      <c r="AH47" s="11">
        <v>127182</v>
      </c>
      <c r="AI47" s="17"/>
      <c r="AJ47" s="17"/>
      <c r="AK47" s="17"/>
      <c r="AL47" s="17"/>
      <c r="AM47" s="17"/>
      <c r="AN47" s="17"/>
      <c r="AO47" s="17"/>
      <c r="AP47" s="146"/>
      <c r="AQ47" s="250" t="s">
        <v>2</v>
      </c>
      <c r="AR47" s="146"/>
      <c r="AS47" s="258"/>
      <c r="AT47" s="146"/>
      <c r="AU47" s="146"/>
      <c r="AV47" s="146"/>
      <c r="AW47" s="153">
        <f t="shared" si="5"/>
        <v>0</v>
      </c>
      <c r="AX47" s="228" t="s">
        <v>316</v>
      </c>
      <c r="AY47" s="145">
        <v>42087</v>
      </c>
      <c r="AZ47" s="228" t="s">
        <v>368</v>
      </c>
      <c r="BA47" s="145">
        <v>42452</v>
      </c>
      <c r="BB47" s="41" t="s">
        <v>146</v>
      </c>
      <c r="BC47" s="116" t="s">
        <v>238</v>
      </c>
    </row>
    <row r="48" spans="1:55" ht="25.5" x14ac:dyDescent="0.2">
      <c r="A48" s="33">
        <v>41</v>
      </c>
      <c r="B48" s="5" t="s">
        <v>336</v>
      </c>
      <c r="C48" s="5" t="s">
        <v>201</v>
      </c>
      <c r="D48" s="5" t="s">
        <v>22</v>
      </c>
      <c r="E48" s="5">
        <v>2016</v>
      </c>
      <c r="F48" s="5" t="s">
        <v>200</v>
      </c>
      <c r="G48" s="5"/>
      <c r="H48" s="5" t="s">
        <v>345</v>
      </c>
      <c r="I48" s="5" t="s">
        <v>347</v>
      </c>
      <c r="J48" s="11">
        <v>2060</v>
      </c>
      <c r="K48" s="5" t="s">
        <v>344</v>
      </c>
      <c r="L48" s="30"/>
      <c r="M48" s="25" t="s">
        <v>240</v>
      </c>
      <c r="N48" s="5" t="s">
        <v>82</v>
      </c>
      <c r="O48" s="11"/>
      <c r="P48" s="11"/>
      <c r="Q48" s="11"/>
      <c r="R48" s="11"/>
      <c r="S48" s="11"/>
      <c r="T48" s="11"/>
      <c r="U48" s="11"/>
      <c r="V48" s="11"/>
      <c r="W48" s="11"/>
      <c r="X48" s="11">
        <v>11654</v>
      </c>
      <c r="Y48" s="74">
        <v>71521</v>
      </c>
      <c r="Z48" s="10">
        <v>42000</v>
      </c>
      <c r="AA48" s="165">
        <v>42000</v>
      </c>
      <c r="AB48" s="165">
        <v>46000</v>
      </c>
      <c r="AC48" s="10">
        <v>49300</v>
      </c>
      <c r="AD48" s="108">
        <v>58000</v>
      </c>
      <c r="AE48" s="101">
        <v>58000</v>
      </c>
      <c r="AF48" s="10">
        <v>72570</v>
      </c>
      <c r="AG48" s="11"/>
      <c r="AH48" s="11"/>
      <c r="AI48" s="11"/>
      <c r="AJ48" s="11"/>
      <c r="AK48" s="11"/>
      <c r="AL48" s="11"/>
      <c r="AM48" s="11"/>
      <c r="AN48" s="11"/>
      <c r="AO48" s="11">
        <v>72570</v>
      </c>
      <c r="AP48" s="146"/>
      <c r="AQ48" s="250" t="s">
        <v>2</v>
      </c>
      <c r="AR48" s="146"/>
      <c r="AS48" s="258"/>
      <c r="AT48" s="146"/>
      <c r="AU48" s="146"/>
      <c r="AV48" s="251"/>
      <c r="AW48" s="153">
        <f t="shared" si="5"/>
        <v>0</v>
      </c>
      <c r="AX48" s="228" t="s">
        <v>316</v>
      </c>
      <c r="AY48" s="145">
        <v>42475</v>
      </c>
      <c r="AZ48" s="228" t="s">
        <v>368</v>
      </c>
      <c r="BA48" s="145">
        <v>42839</v>
      </c>
      <c r="BB48" s="41" t="s">
        <v>146</v>
      </c>
      <c r="BC48" s="120"/>
    </row>
    <row r="49" spans="1:55" ht="25.5" x14ac:dyDescent="0.2">
      <c r="A49" s="33">
        <v>42</v>
      </c>
      <c r="B49" s="5" t="s">
        <v>317</v>
      </c>
      <c r="C49" s="15" t="s">
        <v>199</v>
      </c>
      <c r="D49" s="15" t="s">
        <v>22</v>
      </c>
      <c r="E49" s="15">
        <v>2012</v>
      </c>
      <c r="F49" s="15" t="s">
        <v>86</v>
      </c>
      <c r="G49" s="15" t="s">
        <v>198</v>
      </c>
      <c r="H49" s="15" t="s">
        <v>68</v>
      </c>
      <c r="I49" s="29" t="s">
        <v>84</v>
      </c>
      <c r="J49" s="17">
        <v>1954</v>
      </c>
      <c r="K49" s="15" t="s">
        <v>197</v>
      </c>
      <c r="L49" s="23"/>
      <c r="M49" s="25" t="s">
        <v>240</v>
      </c>
      <c r="N49" s="15" t="s">
        <v>82</v>
      </c>
      <c r="O49" s="17" t="s">
        <v>4</v>
      </c>
      <c r="P49" s="17"/>
      <c r="Q49" s="17"/>
      <c r="R49" s="17"/>
      <c r="S49" s="17"/>
      <c r="T49" s="17">
        <v>5286</v>
      </c>
      <c r="U49" s="11">
        <v>16980</v>
      </c>
      <c r="V49" s="11">
        <v>32145</v>
      </c>
      <c r="W49" s="11">
        <v>46437</v>
      </c>
      <c r="X49" s="11">
        <v>59863</v>
      </c>
      <c r="Y49" s="74">
        <v>82799</v>
      </c>
      <c r="Z49" s="10">
        <v>20500</v>
      </c>
      <c r="AA49" s="165">
        <v>20500</v>
      </c>
      <c r="AB49" s="165">
        <v>22000</v>
      </c>
      <c r="AC49" s="10">
        <v>23900</v>
      </c>
      <c r="AD49" s="108">
        <v>26600</v>
      </c>
      <c r="AE49" s="101">
        <v>26600</v>
      </c>
      <c r="AF49" s="10">
        <v>29200</v>
      </c>
      <c r="AG49" s="11">
        <v>33800</v>
      </c>
      <c r="AH49" s="11">
        <v>38000</v>
      </c>
      <c r="AI49" s="17">
        <v>45000</v>
      </c>
      <c r="AJ49" s="31">
        <v>59955</v>
      </c>
      <c r="AK49" s="17"/>
      <c r="AL49" s="17"/>
      <c r="AM49" s="17"/>
      <c r="AN49" s="17"/>
      <c r="AO49" s="17"/>
      <c r="AP49" s="146"/>
      <c r="AQ49" s="250" t="s">
        <v>2</v>
      </c>
      <c r="AR49" s="146"/>
      <c r="AS49" s="258"/>
      <c r="AT49" s="146"/>
      <c r="AU49" s="146"/>
      <c r="AV49" s="250" t="s">
        <v>2</v>
      </c>
      <c r="AW49" s="153">
        <f t="shared" si="5"/>
        <v>0</v>
      </c>
      <c r="AX49" s="228" t="s">
        <v>316</v>
      </c>
      <c r="AY49" s="145">
        <v>41383</v>
      </c>
      <c r="AZ49" s="228" t="s">
        <v>368</v>
      </c>
      <c r="BA49" s="145">
        <v>41747</v>
      </c>
      <c r="BB49" s="41" t="s">
        <v>146</v>
      </c>
      <c r="BC49" s="84"/>
    </row>
    <row r="50" spans="1:55" ht="25.5" x14ac:dyDescent="0.2">
      <c r="A50" s="33">
        <v>43</v>
      </c>
      <c r="B50" s="5" t="s">
        <v>317</v>
      </c>
      <c r="C50" s="15" t="s">
        <v>196</v>
      </c>
      <c r="D50" s="15" t="s">
        <v>22</v>
      </c>
      <c r="E50" s="15">
        <v>2012</v>
      </c>
      <c r="F50" s="15" t="s">
        <v>86</v>
      </c>
      <c r="G50" s="15" t="s">
        <v>195</v>
      </c>
      <c r="H50" s="15" t="s">
        <v>68</v>
      </c>
      <c r="I50" s="29" t="s">
        <v>84</v>
      </c>
      <c r="J50" s="17">
        <v>1954</v>
      </c>
      <c r="K50" s="15" t="s">
        <v>194</v>
      </c>
      <c r="L50" s="23"/>
      <c r="M50" s="25" t="s">
        <v>240</v>
      </c>
      <c r="N50" s="15" t="s">
        <v>82</v>
      </c>
      <c r="O50" s="17" t="s">
        <v>4</v>
      </c>
      <c r="P50" s="17"/>
      <c r="Q50" s="17"/>
      <c r="R50" s="17"/>
      <c r="S50" s="17"/>
      <c r="T50" s="17">
        <v>5479</v>
      </c>
      <c r="U50" s="11">
        <v>17136</v>
      </c>
      <c r="V50" s="11">
        <v>32148</v>
      </c>
      <c r="W50" s="11">
        <v>45900</v>
      </c>
      <c r="X50" s="11">
        <v>60418</v>
      </c>
      <c r="Y50" s="74">
        <v>86040</v>
      </c>
      <c r="Z50" s="10">
        <v>20500</v>
      </c>
      <c r="AA50" s="165">
        <v>20500</v>
      </c>
      <c r="AB50" s="165">
        <v>22000</v>
      </c>
      <c r="AC50" s="10">
        <v>23900</v>
      </c>
      <c r="AD50" s="108">
        <v>26600</v>
      </c>
      <c r="AE50" s="101">
        <v>26600</v>
      </c>
      <c r="AF50" s="10">
        <v>29200</v>
      </c>
      <c r="AG50" s="11">
        <v>33800</v>
      </c>
      <c r="AH50" s="11">
        <v>38000</v>
      </c>
      <c r="AI50" s="17">
        <v>45000</v>
      </c>
      <c r="AJ50" s="31">
        <v>59955</v>
      </c>
      <c r="AK50" s="17"/>
      <c r="AL50" s="17"/>
      <c r="AM50" s="17"/>
      <c r="AN50" s="17"/>
      <c r="AO50" s="17"/>
      <c r="AP50" s="146"/>
      <c r="AQ50" s="250" t="s">
        <v>2</v>
      </c>
      <c r="AR50" s="146"/>
      <c r="AS50" s="258"/>
      <c r="AT50" s="146"/>
      <c r="AU50" s="146"/>
      <c r="AV50" s="250" t="s">
        <v>2</v>
      </c>
      <c r="AW50" s="153">
        <f t="shared" si="5"/>
        <v>0</v>
      </c>
      <c r="AX50" s="228" t="s">
        <v>316</v>
      </c>
      <c r="AY50" s="145">
        <v>41383</v>
      </c>
      <c r="AZ50" s="228" t="s">
        <v>368</v>
      </c>
      <c r="BA50" s="145">
        <v>41747</v>
      </c>
      <c r="BB50" s="41" t="s">
        <v>146</v>
      </c>
      <c r="BC50" s="84"/>
    </row>
    <row r="51" spans="1:55" ht="38.25" x14ac:dyDescent="0.2">
      <c r="A51" s="33">
        <v>44</v>
      </c>
      <c r="B51" s="5" t="s">
        <v>337</v>
      </c>
      <c r="C51" s="15" t="s">
        <v>193</v>
      </c>
      <c r="D51" s="15" t="s">
        <v>22</v>
      </c>
      <c r="E51" s="15">
        <v>2009</v>
      </c>
      <c r="F51" s="15" t="s">
        <v>192</v>
      </c>
      <c r="G51" s="15" t="s">
        <v>191</v>
      </c>
      <c r="H51" s="15" t="s">
        <v>190</v>
      </c>
      <c r="I51" s="15" t="s">
        <v>349</v>
      </c>
      <c r="J51" s="17">
        <v>1965</v>
      </c>
      <c r="K51" s="15" t="s">
        <v>189</v>
      </c>
      <c r="L51" s="23" t="s">
        <v>188</v>
      </c>
      <c r="M51" s="25" t="s">
        <v>240</v>
      </c>
      <c r="N51" s="15" t="s">
        <v>50</v>
      </c>
      <c r="O51" s="17" t="s">
        <v>4</v>
      </c>
      <c r="P51" s="17" t="s">
        <v>4</v>
      </c>
      <c r="Q51" s="17">
        <v>12992</v>
      </c>
      <c r="R51" s="17">
        <v>31826</v>
      </c>
      <c r="S51" s="17">
        <v>51793</v>
      </c>
      <c r="T51" s="17">
        <v>69740</v>
      </c>
      <c r="U51" s="11">
        <v>84555</v>
      </c>
      <c r="V51" s="11">
        <v>102367</v>
      </c>
      <c r="W51" s="11">
        <v>123703</v>
      </c>
      <c r="X51" s="11">
        <v>142322</v>
      </c>
      <c r="Y51" s="74">
        <v>178217</v>
      </c>
      <c r="Z51" s="10">
        <v>18400</v>
      </c>
      <c r="AA51" s="165">
        <v>18400</v>
      </c>
      <c r="AB51" s="165">
        <v>20300</v>
      </c>
      <c r="AC51" s="10">
        <v>23400</v>
      </c>
      <c r="AD51" s="108">
        <v>26000</v>
      </c>
      <c r="AE51" s="101">
        <v>26000</v>
      </c>
      <c r="AF51" s="10">
        <v>28000</v>
      </c>
      <c r="AG51" s="11">
        <v>30000</v>
      </c>
      <c r="AH51" s="11">
        <v>33000</v>
      </c>
      <c r="AI51" s="17">
        <v>38000</v>
      </c>
      <c r="AJ51" s="17">
        <v>44000</v>
      </c>
      <c r="AK51" s="17">
        <v>52000</v>
      </c>
      <c r="AL51" s="17">
        <v>61000</v>
      </c>
      <c r="AM51" s="17">
        <v>71400</v>
      </c>
      <c r="AN51" s="17" t="s">
        <v>4</v>
      </c>
      <c r="AO51" s="17"/>
      <c r="AP51" s="146"/>
      <c r="AQ51" s="250" t="s">
        <v>2</v>
      </c>
      <c r="AR51" s="146"/>
      <c r="AS51" s="258"/>
      <c r="AT51" s="146"/>
      <c r="AU51" s="146"/>
      <c r="AV51" s="250" t="s">
        <v>2</v>
      </c>
      <c r="AW51" s="153">
        <f t="shared" si="5"/>
        <v>0</v>
      </c>
      <c r="AX51" s="228" t="s">
        <v>316</v>
      </c>
      <c r="AY51" s="145">
        <v>41393</v>
      </c>
      <c r="AZ51" s="228" t="s">
        <v>368</v>
      </c>
      <c r="BA51" s="145">
        <v>41757</v>
      </c>
      <c r="BB51" s="41" t="s">
        <v>146</v>
      </c>
      <c r="BC51" s="64"/>
    </row>
    <row r="52" spans="1:55" ht="38.25" x14ac:dyDescent="0.2">
      <c r="A52" s="33">
        <v>45</v>
      </c>
      <c r="B52" s="5" t="s">
        <v>320</v>
      </c>
      <c r="C52" s="30" t="s">
        <v>187</v>
      </c>
      <c r="D52" s="15" t="s">
        <v>43</v>
      </c>
      <c r="E52" s="29">
        <v>2011</v>
      </c>
      <c r="F52" s="23" t="s">
        <v>183</v>
      </c>
      <c r="G52" s="15" t="s">
        <v>186</v>
      </c>
      <c r="H52" s="15" t="s">
        <v>40</v>
      </c>
      <c r="I52" s="23" t="s">
        <v>340</v>
      </c>
      <c r="J52" s="17">
        <v>2960</v>
      </c>
      <c r="K52" s="15" t="s">
        <v>185</v>
      </c>
      <c r="L52" s="23" t="s">
        <v>4</v>
      </c>
      <c r="M52" s="25" t="s">
        <v>240</v>
      </c>
      <c r="N52" s="29" t="s">
        <v>50</v>
      </c>
      <c r="O52" s="17" t="s">
        <v>4</v>
      </c>
      <c r="P52" s="17" t="s">
        <v>4</v>
      </c>
      <c r="Q52" s="17" t="s">
        <v>4</v>
      </c>
      <c r="R52" s="17" t="s">
        <v>4</v>
      </c>
      <c r="S52" s="17">
        <v>6427</v>
      </c>
      <c r="T52" s="17">
        <v>21880</v>
      </c>
      <c r="U52" s="11">
        <v>34232</v>
      </c>
      <c r="V52" s="11">
        <v>49028</v>
      </c>
      <c r="W52" s="11">
        <v>62716</v>
      </c>
      <c r="X52" s="11">
        <v>78114</v>
      </c>
      <c r="Y52" s="74">
        <v>102269</v>
      </c>
      <c r="Z52" s="10">
        <v>27800</v>
      </c>
      <c r="AA52" s="165">
        <v>27800</v>
      </c>
      <c r="AB52" s="165">
        <v>31000</v>
      </c>
      <c r="AC52" s="10">
        <v>34600</v>
      </c>
      <c r="AD52" s="108">
        <v>38500</v>
      </c>
      <c r="AE52" s="101">
        <v>38500</v>
      </c>
      <c r="AF52" s="10">
        <v>41500</v>
      </c>
      <c r="AG52" s="11">
        <v>44600</v>
      </c>
      <c r="AH52" s="11">
        <v>51000</v>
      </c>
      <c r="AI52" s="17">
        <v>61000</v>
      </c>
      <c r="AJ52" s="17">
        <v>75000</v>
      </c>
      <c r="AK52" s="31">
        <v>113869.71</v>
      </c>
      <c r="AL52" s="17" t="s">
        <v>4</v>
      </c>
      <c r="AM52" s="17" t="s">
        <v>4</v>
      </c>
      <c r="AN52" s="17" t="s">
        <v>4</v>
      </c>
      <c r="AO52" s="17"/>
      <c r="AP52" s="146"/>
      <c r="AQ52" s="250" t="s">
        <v>2</v>
      </c>
      <c r="AR52" s="146"/>
      <c r="AS52" s="258"/>
      <c r="AT52" s="146"/>
      <c r="AU52" s="146"/>
      <c r="AV52" s="250" t="s">
        <v>2</v>
      </c>
      <c r="AW52" s="153">
        <f t="shared" si="5"/>
        <v>0</v>
      </c>
      <c r="AX52" s="228" t="s">
        <v>316</v>
      </c>
      <c r="AY52" s="145">
        <v>41403</v>
      </c>
      <c r="AZ52" s="228" t="s">
        <v>368</v>
      </c>
      <c r="BA52" s="145">
        <v>41767</v>
      </c>
      <c r="BB52" s="41" t="s">
        <v>146</v>
      </c>
      <c r="BC52" s="64"/>
    </row>
    <row r="53" spans="1:55" ht="38.25" x14ac:dyDescent="0.2">
      <c r="A53" s="33">
        <v>46</v>
      </c>
      <c r="B53" s="5" t="s">
        <v>320</v>
      </c>
      <c r="C53" s="30" t="s">
        <v>184</v>
      </c>
      <c r="D53" s="15" t="s">
        <v>43</v>
      </c>
      <c r="E53" s="29">
        <v>2011</v>
      </c>
      <c r="F53" s="23" t="s">
        <v>183</v>
      </c>
      <c r="G53" s="15" t="s">
        <v>179</v>
      </c>
      <c r="H53" s="15" t="s">
        <v>40</v>
      </c>
      <c r="I53" s="23" t="s">
        <v>340</v>
      </c>
      <c r="J53" s="17">
        <v>2960</v>
      </c>
      <c r="K53" s="15" t="s">
        <v>182</v>
      </c>
      <c r="L53" s="23" t="s">
        <v>4</v>
      </c>
      <c r="M53" s="25" t="s">
        <v>240</v>
      </c>
      <c r="N53" s="29" t="s">
        <v>37</v>
      </c>
      <c r="O53" s="17" t="s">
        <v>4</v>
      </c>
      <c r="P53" s="17" t="s">
        <v>4</v>
      </c>
      <c r="Q53" s="17" t="s">
        <v>4</v>
      </c>
      <c r="R53" s="17" t="s">
        <v>4</v>
      </c>
      <c r="S53" s="17">
        <v>6346</v>
      </c>
      <c r="T53" s="17">
        <v>22675</v>
      </c>
      <c r="U53" s="11">
        <v>38610</v>
      </c>
      <c r="V53" s="11">
        <v>56683</v>
      </c>
      <c r="W53" s="11">
        <v>73775</v>
      </c>
      <c r="X53" s="11">
        <v>91247</v>
      </c>
      <c r="Y53" s="74">
        <v>121585</v>
      </c>
      <c r="Z53" s="10">
        <v>27000</v>
      </c>
      <c r="AA53" s="165">
        <v>27000</v>
      </c>
      <c r="AB53" s="165">
        <v>29900</v>
      </c>
      <c r="AC53" s="10">
        <v>34300</v>
      </c>
      <c r="AD53" s="108">
        <v>38100</v>
      </c>
      <c r="AE53" s="101">
        <v>38100</v>
      </c>
      <c r="AF53" s="10">
        <v>41000</v>
      </c>
      <c r="AG53" s="11">
        <v>44200</v>
      </c>
      <c r="AH53" s="11">
        <v>51000</v>
      </c>
      <c r="AI53" s="17">
        <v>61000</v>
      </c>
      <c r="AJ53" s="17">
        <v>75000</v>
      </c>
      <c r="AK53" s="31">
        <v>113869.71</v>
      </c>
      <c r="AL53" s="17" t="s">
        <v>4</v>
      </c>
      <c r="AM53" s="17" t="s">
        <v>4</v>
      </c>
      <c r="AN53" s="17" t="s">
        <v>4</v>
      </c>
      <c r="AO53" s="17"/>
      <c r="AP53" s="146"/>
      <c r="AQ53" s="250" t="s">
        <v>2</v>
      </c>
      <c r="AR53" s="146"/>
      <c r="AS53" s="258"/>
      <c r="AT53" s="146"/>
      <c r="AU53" s="146"/>
      <c r="AV53" s="250" t="s">
        <v>2</v>
      </c>
      <c r="AW53" s="153">
        <f t="shared" si="5"/>
        <v>0</v>
      </c>
      <c r="AX53" s="228" t="s">
        <v>316</v>
      </c>
      <c r="AY53" s="145">
        <v>41403</v>
      </c>
      <c r="AZ53" s="228" t="s">
        <v>368</v>
      </c>
      <c r="BA53" s="145">
        <v>41767</v>
      </c>
      <c r="BB53" s="41" t="s">
        <v>146</v>
      </c>
      <c r="BC53" s="64"/>
    </row>
    <row r="54" spans="1:55" ht="25.5" x14ac:dyDescent="0.2">
      <c r="A54" s="33">
        <v>47</v>
      </c>
      <c r="B54" s="5" t="s">
        <v>317</v>
      </c>
      <c r="C54" s="30" t="s">
        <v>181</v>
      </c>
      <c r="D54" s="29" t="s">
        <v>71</v>
      </c>
      <c r="E54" s="29">
        <v>2011</v>
      </c>
      <c r="F54" s="23" t="s">
        <v>180</v>
      </c>
      <c r="G54" s="15" t="s">
        <v>179</v>
      </c>
      <c r="H54" s="15" t="s">
        <v>68</v>
      </c>
      <c r="I54" s="30" t="s">
        <v>341</v>
      </c>
      <c r="J54" s="17">
        <v>1954</v>
      </c>
      <c r="K54" s="5" t="s">
        <v>178</v>
      </c>
      <c r="L54" s="23" t="s">
        <v>4</v>
      </c>
      <c r="M54" s="25" t="s">
        <v>240</v>
      </c>
      <c r="N54" s="29" t="s">
        <v>20</v>
      </c>
      <c r="O54" s="17" t="s">
        <v>4</v>
      </c>
      <c r="P54" s="17" t="s">
        <v>4</v>
      </c>
      <c r="Q54" s="17" t="s">
        <v>4</v>
      </c>
      <c r="R54" s="17" t="s">
        <v>4</v>
      </c>
      <c r="S54" s="17">
        <v>7173</v>
      </c>
      <c r="T54" s="17">
        <v>24363</v>
      </c>
      <c r="U54" s="11">
        <v>38492</v>
      </c>
      <c r="V54" s="11">
        <v>57147</v>
      </c>
      <c r="W54" s="11">
        <v>71572</v>
      </c>
      <c r="X54" s="11">
        <v>84401</v>
      </c>
      <c r="Y54" s="74">
        <v>108813</v>
      </c>
      <c r="Z54" s="10">
        <v>18000</v>
      </c>
      <c r="AA54" s="165">
        <v>18000</v>
      </c>
      <c r="AB54" s="165">
        <v>19000</v>
      </c>
      <c r="AC54" s="10">
        <v>21400</v>
      </c>
      <c r="AD54" s="108">
        <v>23800</v>
      </c>
      <c r="AE54" s="101">
        <v>23800</v>
      </c>
      <c r="AF54" s="10">
        <v>25600</v>
      </c>
      <c r="AG54" s="11">
        <v>29200</v>
      </c>
      <c r="AH54" s="11">
        <v>33000</v>
      </c>
      <c r="AI54" s="17">
        <v>38000</v>
      </c>
      <c r="AJ54" s="17">
        <v>45000</v>
      </c>
      <c r="AK54" s="31">
        <v>54899.9</v>
      </c>
      <c r="AL54" s="17" t="s">
        <v>4</v>
      </c>
      <c r="AM54" s="17" t="s">
        <v>4</v>
      </c>
      <c r="AN54" s="17" t="s">
        <v>4</v>
      </c>
      <c r="AO54" s="17"/>
      <c r="AP54" s="146"/>
      <c r="AQ54" s="250" t="s">
        <v>2</v>
      </c>
      <c r="AR54" s="146"/>
      <c r="AS54" s="258"/>
      <c r="AT54" s="146"/>
      <c r="AU54" s="146"/>
      <c r="AV54" s="250" t="s">
        <v>2</v>
      </c>
      <c r="AW54" s="153">
        <f t="shared" si="5"/>
        <v>0</v>
      </c>
      <c r="AX54" s="228" t="s">
        <v>316</v>
      </c>
      <c r="AY54" s="145">
        <v>41405</v>
      </c>
      <c r="AZ54" s="228" t="s">
        <v>368</v>
      </c>
      <c r="BA54" s="145">
        <v>41769</v>
      </c>
      <c r="BB54" s="41" t="s">
        <v>146</v>
      </c>
      <c r="BC54" s="64"/>
    </row>
    <row r="55" spans="1:55" ht="25.5" x14ac:dyDescent="0.2">
      <c r="A55" s="33">
        <v>48</v>
      </c>
      <c r="B55" s="25" t="s">
        <v>338</v>
      </c>
      <c r="C55" s="29" t="s">
        <v>177</v>
      </c>
      <c r="D55" s="29" t="s">
        <v>22</v>
      </c>
      <c r="E55" s="29">
        <v>2003</v>
      </c>
      <c r="F55" s="15" t="s">
        <v>176</v>
      </c>
      <c r="G55" s="29" t="s">
        <v>175</v>
      </c>
      <c r="H55" s="15" t="s">
        <v>174</v>
      </c>
      <c r="I55" s="29" t="s">
        <v>349</v>
      </c>
      <c r="J55" s="17">
        <v>1605</v>
      </c>
      <c r="K55" s="29" t="s">
        <v>173</v>
      </c>
      <c r="L55" s="29" t="s">
        <v>172</v>
      </c>
      <c r="M55" s="25" t="s">
        <v>240</v>
      </c>
      <c r="N55" s="29" t="s">
        <v>171</v>
      </c>
      <c r="O55" s="44">
        <v>116696</v>
      </c>
      <c r="P55" s="44">
        <v>129067</v>
      </c>
      <c r="Q55" s="44">
        <v>133408</v>
      </c>
      <c r="R55" s="44">
        <v>138002</v>
      </c>
      <c r="S55" s="17">
        <v>144861</v>
      </c>
      <c r="T55" s="17">
        <v>149650</v>
      </c>
      <c r="U55" s="11">
        <v>154274</v>
      </c>
      <c r="V55" s="11">
        <v>161301</v>
      </c>
      <c r="W55" s="11">
        <v>166900</v>
      </c>
      <c r="X55" s="11">
        <v>173517</v>
      </c>
      <c r="Y55" s="74">
        <v>195171</v>
      </c>
      <c r="Z55" s="10">
        <v>5500</v>
      </c>
      <c r="AA55" s="247">
        <v>5500</v>
      </c>
      <c r="AB55" s="247">
        <v>6000</v>
      </c>
      <c r="AC55" s="10">
        <v>6500</v>
      </c>
      <c r="AD55" s="108">
        <v>7200</v>
      </c>
      <c r="AE55" s="101">
        <v>7200</v>
      </c>
      <c r="AF55" s="10">
        <v>7900</v>
      </c>
      <c r="AG55" s="11">
        <v>8500</v>
      </c>
      <c r="AH55" s="11">
        <v>9500</v>
      </c>
      <c r="AI55" s="17">
        <v>10000</v>
      </c>
      <c r="AJ55" s="17">
        <v>11000</v>
      </c>
      <c r="AK55" s="31">
        <v>12500</v>
      </c>
      <c r="AL55" s="31">
        <v>14400</v>
      </c>
      <c r="AM55" s="31">
        <v>15400</v>
      </c>
      <c r="AN55" s="31">
        <v>18000</v>
      </c>
      <c r="AO55" s="31"/>
      <c r="AP55" s="146"/>
      <c r="AQ55" s="250" t="s">
        <v>2</v>
      </c>
      <c r="AR55" s="146"/>
      <c r="AS55" s="258"/>
      <c r="AT55" s="146"/>
      <c r="AU55" s="146"/>
      <c r="AV55" s="250" t="s">
        <v>2</v>
      </c>
      <c r="AW55" s="153">
        <f t="shared" si="5"/>
        <v>0</v>
      </c>
      <c r="AX55" s="228" t="s">
        <v>316</v>
      </c>
      <c r="AY55" s="145">
        <v>41415</v>
      </c>
      <c r="AZ55" s="228" t="s">
        <v>368</v>
      </c>
      <c r="BA55" s="145">
        <v>41779</v>
      </c>
      <c r="BB55" s="41" t="s">
        <v>146</v>
      </c>
      <c r="BC55" s="119"/>
    </row>
    <row r="56" spans="1:55" ht="38.25" x14ac:dyDescent="0.2">
      <c r="A56" s="33">
        <v>49</v>
      </c>
      <c r="B56" s="5" t="s">
        <v>321</v>
      </c>
      <c r="C56" s="15" t="s">
        <v>170</v>
      </c>
      <c r="D56" s="15" t="s">
        <v>43</v>
      </c>
      <c r="E56" s="15">
        <v>2009</v>
      </c>
      <c r="F56" s="15" t="s">
        <v>166</v>
      </c>
      <c r="G56" s="15" t="s">
        <v>169</v>
      </c>
      <c r="H56" s="15" t="s">
        <v>40</v>
      </c>
      <c r="I56" s="15" t="s">
        <v>39</v>
      </c>
      <c r="J56" s="17">
        <v>2960</v>
      </c>
      <c r="K56" s="15" t="s">
        <v>168</v>
      </c>
      <c r="L56" s="23" t="s">
        <v>4</v>
      </c>
      <c r="M56" s="25" t="s">
        <v>240</v>
      </c>
      <c r="N56" s="15" t="s">
        <v>37</v>
      </c>
      <c r="O56" s="17" t="s">
        <v>4</v>
      </c>
      <c r="P56" s="17" t="s">
        <v>4</v>
      </c>
      <c r="Q56" s="17">
        <v>6863</v>
      </c>
      <c r="R56" s="17">
        <v>33733</v>
      </c>
      <c r="S56" s="17">
        <v>64877</v>
      </c>
      <c r="T56" s="17">
        <v>95820</v>
      </c>
      <c r="U56" s="11">
        <v>110269</v>
      </c>
      <c r="V56" s="11">
        <v>132314</v>
      </c>
      <c r="W56" s="11">
        <v>153666</v>
      </c>
      <c r="X56" s="11">
        <v>177784</v>
      </c>
      <c r="Y56" s="74">
        <v>217392</v>
      </c>
      <c r="Z56" s="10">
        <v>20300</v>
      </c>
      <c r="AA56" s="165">
        <v>20300</v>
      </c>
      <c r="AB56" s="165">
        <v>22300</v>
      </c>
      <c r="AC56" s="10">
        <v>24700</v>
      </c>
      <c r="AD56" s="108">
        <v>27400</v>
      </c>
      <c r="AE56" s="101">
        <v>27400</v>
      </c>
      <c r="AF56" s="10">
        <v>29100</v>
      </c>
      <c r="AG56" s="11">
        <v>31400</v>
      </c>
      <c r="AH56" s="11">
        <v>35000</v>
      </c>
      <c r="AI56" s="17">
        <v>40000</v>
      </c>
      <c r="AJ56" s="17">
        <v>48000</v>
      </c>
      <c r="AK56" s="17">
        <v>62000</v>
      </c>
      <c r="AL56" s="17">
        <v>77000</v>
      </c>
      <c r="AM56" s="17">
        <v>100333</v>
      </c>
      <c r="AN56" s="17" t="s">
        <v>4</v>
      </c>
      <c r="AO56" s="17"/>
      <c r="AP56" s="146"/>
      <c r="AQ56" s="250" t="s">
        <v>2</v>
      </c>
      <c r="AR56" s="146"/>
      <c r="AS56" s="258"/>
      <c r="AT56" s="146"/>
      <c r="AU56" s="146"/>
      <c r="AV56" s="250" t="s">
        <v>2</v>
      </c>
      <c r="AW56" s="153">
        <f t="shared" si="5"/>
        <v>0</v>
      </c>
      <c r="AX56" s="228" t="s">
        <v>316</v>
      </c>
      <c r="AY56" s="145">
        <v>41475</v>
      </c>
      <c r="AZ56" s="228" t="s">
        <v>368</v>
      </c>
      <c r="BA56" s="145">
        <v>41839</v>
      </c>
      <c r="BB56" s="41" t="s">
        <v>146</v>
      </c>
      <c r="BC56" s="64"/>
    </row>
    <row r="57" spans="1:55" ht="38.25" x14ac:dyDescent="0.2">
      <c r="A57" s="33">
        <v>50</v>
      </c>
      <c r="B57" s="5" t="s">
        <v>321</v>
      </c>
      <c r="C57" s="15" t="s">
        <v>167</v>
      </c>
      <c r="D57" s="15" t="s">
        <v>43</v>
      </c>
      <c r="E57" s="15">
        <v>2009</v>
      </c>
      <c r="F57" s="15" t="s">
        <v>166</v>
      </c>
      <c r="G57" s="15" t="s">
        <v>165</v>
      </c>
      <c r="H57" s="15" t="s">
        <v>40</v>
      </c>
      <c r="I57" s="15" t="s">
        <v>39</v>
      </c>
      <c r="J57" s="17">
        <v>2960</v>
      </c>
      <c r="K57" s="15" t="s">
        <v>164</v>
      </c>
      <c r="L57" s="23" t="s">
        <v>4</v>
      </c>
      <c r="M57" s="25" t="s">
        <v>240</v>
      </c>
      <c r="N57" s="15" t="s">
        <v>37</v>
      </c>
      <c r="O57" s="17" t="s">
        <v>4</v>
      </c>
      <c r="P57" s="17" t="s">
        <v>4</v>
      </c>
      <c r="Q57" s="17">
        <v>8012</v>
      </c>
      <c r="R57" s="17">
        <v>39199</v>
      </c>
      <c r="S57" s="17">
        <v>65604</v>
      </c>
      <c r="T57" s="17">
        <v>89371</v>
      </c>
      <c r="U57" s="11">
        <v>124880</v>
      </c>
      <c r="V57" s="11">
        <v>158573</v>
      </c>
      <c r="W57" s="11">
        <v>190717</v>
      </c>
      <c r="X57" s="11">
        <v>222454</v>
      </c>
      <c r="Y57" s="74">
        <v>262174</v>
      </c>
      <c r="Z57" s="10">
        <v>18500</v>
      </c>
      <c r="AA57" s="165">
        <v>18500</v>
      </c>
      <c r="AB57" s="165">
        <v>20400</v>
      </c>
      <c r="AC57" s="10">
        <v>23000</v>
      </c>
      <c r="AD57" s="108">
        <v>25500</v>
      </c>
      <c r="AE57" s="101">
        <v>25500</v>
      </c>
      <c r="AF57" s="10">
        <v>28000</v>
      </c>
      <c r="AG57" s="11">
        <v>30300</v>
      </c>
      <c r="AH57" s="11">
        <v>34000</v>
      </c>
      <c r="AI57" s="17">
        <v>40000</v>
      </c>
      <c r="AJ57" s="17">
        <v>48000</v>
      </c>
      <c r="AK57" s="17">
        <v>61000</v>
      </c>
      <c r="AL57" s="17">
        <v>77000</v>
      </c>
      <c r="AM57" s="17">
        <v>100333</v>
      </c>
      <c r="AN57" s="17" t="s">
        <v>4</v>
      </c>
      <c r="AO57" s="17"/>
      <c r="AP57" s="146"/>
      <c r="AQ57" s="250" t="s">
        <v>2</v>
      </c>
      <c r="AR57" s="146"/>
      <c r="AS57" s="258"/>
      <c r="AT57" s="146"/>
      <c r="AU57" s="146"/>
      <c r="AV57" s="250" t="s">
        <v>2</v>
      </c>
      <c r="AW57" s="153">
        <f t="shared" si="5"/>
        <v>0</v>
      </c>
      <c r="AX57" s="228" t="s">
        <v>316</v>
      </c>
      <c r="AY57" s="145">
        <v>41475</v>
      </c>
      <c r="AZ57" s="228" t="s">
        <v>368</v>
      </c>
      <c r="BA57" s="145">
        <v>41839</v>
      </c>
      <c r="BB57" s="41" t="s">
        <v>146</v>
      </c>
      <c r="BC57" s="64"/>
    </row>
    <row r="58" spans="1:55" ht="27" x14ac:dyDescent="0.2">
      <c r="A58" s="33">
        <v>51</v>
      </c>
      <c r="B58" s="5" t="s">
        <v>161</v>
      </c>
      <c r="C58" s="5" t="s">
        <v>163</v>
      </c>
      <c r="D58" s="5" t="s">
        <v>149</v>
      </c>
      <c r="E58" s="5">
        <v>2016</v>
      </c>
      <c r="F58" s="5" t="s">
        <v>159</v>
      </c>
      <c r="G58" s="5"/>
      <c r="H58" s="5" t="s">
        <v>4</v>
      </c>
      <c r="I58" s="5" t="s">
        <v>350</v>
      </c>
      <c r="J58" s="11">
        <v>750</v>
      </c>
      <c r="K58" s="5" t="s">
        <v>162</v>
      </c>
      <c r="L58" s="30"/>
      <c r="M58" s="30" t="s">
        <v>4</v>
      </c>
      <c r="N58" s="5" t="s">
        <v>4</v>
      </c>
      <c r="O58" s="11"/>
      <c r="P58" s="11"/>
      <c r="Q58" s="11"/>
      <c r="R58" s="11"/>
      <c r="S58" s="11"/>
      <c r="T58" s="11"/>
      <c r="U58" s="11"/>
      <c r="V58" s="11"/>
      <c r="W58" s="11"/>
      <c r="X58" s="11" t="s">
        <v>4</v>
      </c>
      <c r="Y58" s="11" t="s">
        <v>4</v>
      </c>
      <c r="Z58" s="10">
        <v>9560</v>
      </c>
      <c r="AA58" s="165">
        <v>9560</v>
      </c>
      <c r="AB58" s="165">
        <v>11150</v>
      </c>
      <c r="AC58" s="10">
        <v>13200</v>
      </c>
      <c r="AD58" s="108">
        <v>15900</v>
      </c>
      <c r="AE58" s="101">
        <v>15900</v>
      </c>
      <c r="AF58" s="10">
        <v>19919</v>
      </c>
      <c r="AG58" s="11"/>
      <c r="AH58" s="11"/>
      <c r="AI58" s="11"/>
      <c r="AJ58" s="11"/>
      <c r="AK58" s="11"/>
      <c r="AL58" s="11"/>
      <c r="AM58" s="11"/>
      <c r="AN58" s="11"/>
      <c r="AO58" s="11">
        <f>7988 + 11931</f>
        <v>19919</v>
      </c>
      <c r="AP58" s="146"/>
      <c r="AQ58" s="250" t="s">
        <v>2</v>
      </c>
      <c r="AR58" s="146"/>
      <c r="AS58" s="258"/>
      <c r="AT58" s="250" t="s">
        <v>2</v>
      </c>
      <c r="AU58" s="250" t="s">
        <v>2</v>
      </c>
      <c r="AV58" s="250" t="s">
        <v>2</v>
      </c>
      <c r="AW58" s="153">
        <f t="shared" si="5"/>
        <v>0</v>
      </c>
      <c r="AX58" s="228" t="s">
        <v>316</v>
      </c>
      <c r="AY58" s="145">
        <v>42607</v>
      </c>
      <c r="AZ58" s="228" t="s">
        <v>368</v>
      </c>
      <c r="BA58" s="145">
        <v>42971</v>
      </c>
      <c r="BB58" s="41" t="s">
        <v>146</v>
      </c>
      <c r="BC58" s="34" t="s">
        <v>387</v>
      </c>
    </row>
    <row r="59" spans="1:55" ht="25.5" x14ac:dyDescent="0.2">
      <c r="A59" s="33">
        <v>52</v>
      </c>
      <c r="B59" s="5" t="s">
        <v>161</v>
      </c>
      <c r="C59" s="5" t="s">
        <v>160</v>
      </c>
      <c r="D59" s="5" t="s">
        <v>149</v>
      </c>
      <c r="E59" s="5">
        <v>2016</v>
      </c>
      <c r="F59" s="5" t="s">
        <v>159</v>
      </c>
      <c r="G59" s="5"/>
      <c r="H59" s="5" t="s">
        <v>4</v>
      </c>
      <c r="I59" s="5" t="s">
        <v>350</v>
      </c>
      <c r="J59" s="11">
        <v>750</v>
      </c>
      <c r="K59" s="5" t="s">
        <v>158</v>
      </c>
      <c r="L59" s="30"/>
      <c r="M59" s="30" t="s">
        <v>4</v>
      </c>
      <c r="N59" s="5" t="s">
        <v>4</v>
      </c>
      <c r="O59" s="11"/>
      <c r="P59" s="11"/>
      <c r="Q59" s="11"/>
      <c r="R59" s="11"/>
      <c r="S59" s="11"/>
      <c r="T59" s="11"/>
      <c r="U59" s="11"/>
      <c r="V59" s="11"/>
      <c r="W59" s="11"/>
      <c r="X59" s="11" t="s">
        <v>4</v>
      </c>
      <c r="Y59" s="11" t="s">
        <v>4</v>
      </c>
      <c r="Z59" s="10">
        <v>3830</v>
      </c>
      <c r="AA59" s="165">
        <v>3830</v>
      </c>
      <c r="AB59" s="165">
        <v>4470</v>
      </c>
      <c r="AC59" s="10">
        <v>5300</v>
      </c>
      <c r="AD59" s="108">
        <v>6400</v>
      </c>
      <c r="AE59" s="101">
        <v>6400</v>
      </c>
      <c r="AF59" s="10">
        <v>7988</v>
      </c>
      <c r="AG59" s="11"/>
      <c r="AH59" s="11"/>
      <c r="AI59" s="11"/>
      <c r="AJ59" s="11"/>
      <c r="AK59" s="11"/>
      <c r="AL59" s="11"/>
      <c r="AM59" s="11"/>
      <c r="AN59" s="11"/>
      <c r="AO59" s="11">
        <v>7988</v>
      </c>
      <c r="AP59" s="146"/>
      <c r="AQ59" s="250" t="s">
        <v>2</v>
      </c>
      <c r="AR59" s="146"/>
      <c r="AS59" s="258"/>
      <c r="AT59" s="250" t="s">
        <v>2</v>
      </c>
      <c r="AU59" s="250" t="s">
        <v>2</v>
      </c>
      <c r="AV59" s="250" t="s">
        <v>2</v>
      </c>
      <c r="AW59" s="153">
        <f t="shared" si="5"/>
        <v>0</v>
      </c>
      <c r="AX59" s="228" t="s">
        <v>316</v>
      </c>
      <c r="AY59" s="145">
        <v>42607</v>
      </c>
      <c r="AZ59" s="228" t="s">
        <v>368</v>
      </c>
      <c r="BA59" s="145">
        <v>42971</v>
      </c>
      <c r="BB59" s="41" t="s">
        <v>146</v>
      </c>
      <c r="BC59" s="66" t="s">
        <v>157</v>
      </c>
    </row>
    <row r="60" spans="1:55" ht="40.5" x14ac:dyDescent="0.2">
      <c r="A60" s="33">
        <v>53</v>
      </c>
      <c r="B60" s="5" t="s">
        <v>291</v>
      </c>
      <c r="C60" s="5" t="s">
        <v>295</v>
      </c>
      <c r="D60" s="5" t="s">
        <v>294</v>
      </c>
      <c r="E60" s="5">
        <v>2017</v>
      </c>
      <c r="F60" s="5" t="s">
        <v>292</v>
      </c>
      <c r="G60" s="5"/>
      <c r="H60" s="5" t="s">
        <v>4</v>
      </c>
      <c r="I60" s="5" t="s">
        <v>357</v>
      </c>
      <c r="J60" s="11">
        <v>751</v>
      </c>
      <c r="K60" s="5" t="s">
        <v>293</v>
      </c>
      <c r="L60" s="30"/>
      <c r="M60" s="30" t="s">
        <v>4</v>
      </c>
      <c r="N60" s="5" t="s">
        <v>4</v>
      </c>
      <c r="O60" s="5" t="s">
        <v>4</v>
      </c>
      <c r="P60" s="5" t="s">
        <v>4</v>
      </c>
      <c r="Q60" s="5" t="s">
        <v>4</v>
      </c>
      <c r="R60" s="5" t="s">
        <v>4</v>
      </c>
      <c r="S60" s="5" t="s">
        <v>4</v>
      </c>
      <c r="T60" s="5" t="s">
        <v>4</v>
      </c>
      <c r="U60" s="5" t="s">
        <v>4</v>
      </c>
      <c r="V60" s="5" t="s">
        <v>4</v>
      </c>
      <c r="W60" s="5" t="s">
        <v>4</v>
      </c>
      <c r="X60" s="5" t="s">
        <v>4</v>
      </c>
      <c r="Y60" s="5" t="s">
        <v>4</v>
      </c>
      <c r="Z60" s="10">
        <v>10970</v>
      </c>
      <c r="AA60" s="165">
        <v>10970</v>
      </c>
      <c r="AB60" s="165">
        <v>12930</v>
      </c>
      <c r="AC60" s="10">
        <v>15670</v>
      </c>
      <c r="AD60" s="108">
        <v>19593.2</v>
      </c>
      <c r="AE60" s="101">
        <v>19593.2</v>
      </c>
      <c r="AF60" s="10"/>
      <c r="AG60" s="11"/>
      <c r="AH60" s="11"/>
      <c r="AI60" s="11"/>
      <c r="AJ60" s="11"/>
      <c r="AK60" s="11"/>
      <c r="AL60" s="11"/>
      <c r="AM60" s="11"/>
      <c r="AN60" s="11"/>
      <c r="AO60" s="11">
        <f>7539.2 + 12054</f>
        <v>19593.2</v>
      </c>
      <c r="AP60" s="146"/>
      <c r="AQ60" s="250" t="s">
        <v>2</v>
      </c>
      <c r="AR60" s="146"/>
      <c r="AS60" s="258"/>
      <c r="AT60" s="250" t="s">
        <v>2</v>
      </c>
      <c r="AU60" s="250" t="s">
        <v>2</v>
      </c>
      <c r="AV60" s="250" t="s">
        <v>2</v>
      </c>
      <c r="AW60" s="153">
        <f t="shared" si="5"/>
        <v>0</v>
      </c>
      <c r="AX60" s="228" t="s">
        <v>316</v>
      </c>
      <c r="AY60" s="145">
        <v>42970</v>
      </c>
      <c r="AZ60" s="228" t="s">
        <v>368</v>
      </c>
      <c r="BA60" s="145">
        <v>43334</v>
      </c>
      <c r="BB60" s="41" t="s">
        <v>146</v>
      </c>
      <c r="BC60" s="34" t="s">
        <v>388</v>
      </c>
    </row>
    <row r="61" spans="1:55" ht="25.5" x14ac:dyDescent="0.2">
      <c r="A61" s="33">
        <v>54</v>
      </c>
      <c r="B61" s="5" t="s">
        <v>156</v>
      </c>
      <c r="C61" s="15" t="s">
        <v>155</v>
      </c>
      <c r="D61" s="15" t="s">
        <v>154</v>
      </c>
      <c r="E61" s="15">
        <v>2016</v>
      </c>
      <c r="F61" s="15" t="s">
        <v>153</v>
      </c>
      <c r="G61" s="15"/>
      <c r="H61" s="11" t="s">
        <v>152</v>
      </c>
      <c r="I61" s="42" t="s">
        <v>352</v>
      </c>
      <c r="J61" s="17">
        <v>6000</v>
      </c>
      <c r="K61" s="15" t="s">
        <v>151</v>
      </c>
      <c r="L61" s="15"/>
      <c r="M61" s="25" t="s">
        <v>240</v>
      </c>
      <c r="N61" s="15" t="s">
        <v>4</v>
      </c>
      <c r="O61" s="17"/>
      <c r="P61" s="17"/>
      <c r="Q61" s="17"/>
      <c r="R61" s="17"/>
      <c r="S61" s="17"/>
      <c r="T61" s="17"/>
      <c r="U61" s="11"/>
      <c r="V61" s="11"/>
      <c r="W61" s="10"/>
      <c r="X61" s="10" t="s">
        <v>4</v>
      </c>
      <c r="Y61" s="75">
        <v>669</v>
      </c>
      <c r="Z61" s="10">
        <v>127200</v>
      </c>
      <c r="AA61" s="248">
        <v>127200</v>
      </c>
      <c r="AB61" s="248">
        <v>136000</v>
      </c>
      <c r="AC61" s="10">
        <v>146500</v>
      </c>
      <c r="AD61" s="108">
        <v>164000</v>
      </c>
      <c r="AE61" s="101">
        <v>164000</v>
      </c>
      <c r="AF61" s="10">
        <v>175890</v>
      </c>
      <c r="AG61" s="11"/>
      <c r="AH61" s="11"/>
      <c r="AI61" s="17"/>
      <c r="AJ61" s="17"/>
      <c r="AK61" s="17"/>
      <c r="AL61" s="17"/>
      <c r="AM61" s="17"/>
      <c r="AN61" s="17"/>
      <c r="AO61" s="10">
        <v>175890</v>
      </c>
      <c r="AP61" s="146"/>
      <c r="AQ61" s="250" t="s">
        <v>2</v>
      </c>
      <c r="AR61" s="146"/>
      <c r="AS61" s="330"/>
      <c r="AT61" s="146"/>
      <c r="AU61" s="250" t="s">
        <v>2</v>
      </c>
      <c r="AV61" s="250" t="s">
        <v>2</v>
      </c>
      <c r="AW61" s="153">
        <f t="shared" si="5"/>
        <v>0</v>
      </c>
      <c r="AX61" s="228" t="s">
        <v>316</v>
      </c>
      <c r="AY61" s="145">
        <v>43039</v>
      </c>
      <c r="AZ61" s="228" t="s">
        <v>368</v>
      </c>
      <c r="BA61" s="145">
        <v>43403</v>
      </c>
      <c r="BB61" s="41" t="s">
        <v>146</v>
      </c>
      <c r="BC61" s="62"/>
    </row>
    <row r="62" spans="1:55" ht="25.5" x14ac:dyDescent="0.2">
      <c r="A62" s="33">
        <v>55</v>
      </c>
      <c r="B62" s="5" t="s">
        <v>323</v>
      </c>
      <c r="C62" s="5" t="s">
        <v>281</v>
      </c>
      <c r="D62" s="5" t="s">
        <v>22</v>
      </c>
      <c r="E62" s="5">
        <v>2016</v>
      </c>
      <c r="F62" s="5" t="s">
        <v>282</v>
      </c>
      <c r="G62" s="5"/>
      <c r="H62" s="15" t="s">
        <v>21</v>
      </c>
      <c r="I62" s="43" t="s">
        <v>349</v>
      </c>
      <c r="J62" s="11">
        <v>2000</v>
      </c>
      <c r="K62" s="5" t="s">
        <v>385</v>
      </c>
      <c r="L62" s="5"/>
      <c r="M62" s="25" t="s">
        <v>240</v>
      </c>
      <c r="N62" s="15" t="s">
        <v>20</v>
      </c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1">
        <v>15072</v>
      </c>
      <c r="Z62" s="13">
        <v>31000</v>
      </c>
      <c r="AA62" s="163">
        <v>31000</v>
      </c>
      <c r="AB62" s="163">
        <v>35000</v>
      </c>
      <c r="AC62" s="13">
        <v>45800</v>
      </c>
      <c r="AD62" s="110">
        <v>54100</v>
      </c>
      <c r="AE62" s="103">
        <v>54100</v>
      </c>
      <c r="AF62" s="13">
        <v>67650</v>
      </c>
      <c r="AG62" s="11"/>
      <c r="AH62" s="11"/>
      <c r="AI62" s="11"/>
      <c r="AJ62" s="11"/>
      <c r="AK62" s="11"/>
      <c r="AL62" s="11"/>
      <c r="AM62" s="11"/>
      <c r="AN62" s="11"/>
      <c r="AO62" s="10">
        <v>67650</v>
      </c>
      <c r="AP62" s="146"/>
      <c r="AQ62" s="250" t="s">
        <v>2</v>
      </c>
      <c r="AR62" s="146"/>
      <c r="AS62" s="258"/>
      <c r="AT62" s="146"/>
      <c r="AU62" s="251"/>
      <c r="AV62" s="251"/>
      <c r="AW62" s="153">
        <f t="shared" si="5"/>
        <v>0</v>
      </c>
      <c r="AX62" s="228" t="s">
        <v>316</v>
      </c>
      <c r="AY62" s="145">
        <v>43077</v>
      </c>
      <c r="AZ62" s="228" t="s">
        <v>368</v>
      </c>
      <c r="BA62" s="145">
        <v>43441</v>
      </c>
      <c r="BB62" s="41" t="s">
        <v>146</v>
      </c>
      <c r="BC62" s="65"/>
    </row>
    <row r="63" spans="1:55" ht="27" x14ac:dyDescent="0.2">
      <c r="A63" s="33">
        <v>56</v>
      </c>
      <c r="B63" s="5" t="s">
        <v>14</v>
      </c>
      <c r="C63" s="15" t="s">
        <v>150</v>
      </c>
      <c r="D63" s="15" t="s">
        <v>149</v>
      </c>
      <c r="E63" s="15">
        <v>2015</v>
      </c>
      <c r="F63" s="15" t="s">
        <v>148</v>
      </c>
      <c r="G63" s="15"/>
      <c r="H63" s="17" t="s">
        <v>4</v>
      </c>
      <c r="I63" s="42" t="s">
        <v>351</v>
      </c>
      <c r="J63" s="17">
        <v>500</v>
      </c>
      <c r="K63" s="15" t="s">
        <v>147</v>
      </c>
      <c r="L63" s="15"/>
      <c r="M63" s="15" t="s">
        <v>4</v>
      </c>
      <c r="N63" s="15" t="s">
        <v>4</v>
      </c>
      <c r="O63" s="17"/>
      <c r="P63" s="17"/>
      <c r="Q63" s="17"/>
      <c r="R63" s="17"/>
      <c r="S63" s="17"/>
      <c r="T63" s="17"/>
      <c r="U63" s="11"/>
      <c r="V63" s="11"/>
      <c r="W63" s="10"/>
      <c r="X63" s="10" t="s">
        <v>4</v>
      </c>
      <c r="Y63" s="10" t="s">
        <v>4</v>
      </c>
      <c r="Z63" s="13">
        <v>7590</v>
      </c>
      <c r="AA63" s="163">
        <v>7590</v>
      </c>
      <c r="AB63" s="163">
        <v>8470</v>
      </c>
      <c r="AC63" s="10">
        <v>9880</v>
      </c>
      <c r="AD63" s="108">
        <v>11700</v>
      </c>
      <c r="AE63" s="101">
        <v>11700</v>
      </c>
      <c r="AF63" s="17">
        <f>4500 + 9700</f>
        <v>14200</v>
      </c>
      <c r="AG63" s="11">
        <v>17650.5</v>
      </c>
      <c r="AH63" s="11"/>
      <c r="AI63" s="17"/>
      <c r="AJ63" s="17"/>
      <c r="AK63" s="17"/>
      <c r="AL63" s="17"/>
      <c r="AM63" s="17"/>
      <c r="AN63" s="17"/>
      <c r="AO63" s="17">
        <f>5596.5 + 12054</f>
        <v>17650.5</v>
      </c>
      <c r="AP63" s="146"/>
      <c r="AQ63" s="250" t="s">
        <v>2</v>
      </c>
      <c r="AR63" s="146"/>
      <c r="AS63" s="330"/>
      <c r="AT63" s="250" t="s">
        <v>2</v>
      </c>
      <c r="AU63" s="250" t="s">
        <v>2</v>
      </c>
      <c r="AV63" s="250" t="s">
        <v>2</v>
      </c>
      <c r="AW63" s="153">
        <f t="shared" si="5"/>
        <v>0</v>
      </c>
      <c r="AX63" s="228" t="s">
        <v>316</v>
      </c>
      <c r="AY63" s="145">
        <v>42719</v>
      </c>
      <c r="AZ63" s="228" t="s">
        <v>368</v>
      </c>
      <c r="BA63" s="145">
        <v>43083</v>
      </c>
      <c r="BB63" s="41" t="s">
        <v>146</v>
      </c>
      <c r="BC63" s="34" t="s">
        <v>382</v>
      </c>
    </row>
    <row r="64" spans="1:55" ht="16.5" x14ac:dyDescent="0.2">
      <c r="A64" s="122"/>
      <c r="B64" s="337"/>
      <c r="C64" s="337"/>
      <c r="D64" s="337"/>
      <c r="E64" s="122"/>
      <c r="F64" s="122"/>
      <c r="G64" s="122"/>
      <c r="H64" s="122"/>
      <c r="I64" s="19"/>
      <c r="J64" s="19"/>
      <c r="K64" s="19"/>
      <c r="L64" s="39"/>
      <c r="M64" s="40"/>
      <c r="N64" s="156"/>
      <c r="O64" s="122"/>
      <c r="P64" s="122"/>
      <c r="Q64" s="123"/>
      <c r="R64" s="123"/>
      <c r="S64" s="123"/>
      <c r="T64" s="123"/>
      <c r="U64" s="123"/>
      <c r="V64" s="123"/>
      <c r="W64" s="123"/>
      <c r="X64" s="123"/>
      <c r="Y64" s="123"/>
      <c r="Z64" s="123"/>
      <c r="AA64" s="123"/>
      <c r="AB64" s="123"/>
      <c r="AC64" s="123"/>
      <c r="AD64" s="123"/>
      <c r="AE64" s="123"/>
      <c r="AF64" s="123"/>
      <c r="AG64" s="123"/>
      <c r="AH64" s="19"/>
      <c r="AI64" s="37">
        <f>SUM(AI37:AI63)</f>
        <v>389500</v>
      </c>
      <c r="AJ64" s="123">
        <f>SUM(AJ37:AJ63)</f>
        <v>479410</v>
      </c>
      <c r="AK64" s="123"/>
      <c r="AL64" s="123"/>
      <c r="AM64" s="122"/>
      <c r="AN64" s="19"/>
      <c r="AO64" s="19"/>
      <c r="AP64" s="215">
        <f>SUM(AP36:AP63)</f>
        <v>0</v>
      </c>
      <c r="AQ64" s="14" t="s">
        <v>2</v>
      </c>
      <c r="AR64" s="215">
        <f t="shared" ref="AR64" si="6">SUM(AR36:AR63)</f>
        <v>0</v>
      </c>
      <c r="AS64" s="189" t="s">
        <v>2</v>
      </c>
      <c r="AT64" s="215">
        <f t="shared" ref="AT64" si="7">SUM(AT36:AT63)</f>
        <v>0</v>
      </c>
      <c r="AU64" s="215">
        <f t="shared" ref="AU64" si="8">SUM(AU36:AU63)</f>
        <v>0</v>
      </c>
      <c r="AV64" s="215">
        <f t="shared" ref="AV64" si="9">SUM(AV36:AV63)</f>
        <v>0</v>
      </c>
      <c r="AW64" s="215">
        <f t="shared" ref="AW64" si="10">SUM(AW36:AW63)</f>
        <v>0</v>
      </c>
      <c r="AX64" s="352" t="s">
        <v>372</v>
      </c>
      <c r="AY64" s="353"/>
      <c r="AZ64" s="353"/>
      <c r="BA64" s="354"/>
      <c r="BB64" s="19"/>
      <c r="BC64" s="124"/>
    </row>
    <row r="65" spans="1:55" ht="16.5" x14ac:dyDescent="0.2">
      <c r="A65" s="98" t="s">
        <v>1</v>
      </c>
      <c r="B65" s="99" t="s">
        <v>0</v>
      </c>
      <c r="C65" s="122"/>
      <c r="D65" s="122"/>
      <c r="E65" s="122"/>
      <c r="F65" s="122"/>
      <c r="G65" s="122"/>
      <c r="H65" s="122"/>
      <c r="I65" s="19"/>
      <c r="J65" s="19"/>
      <c r="K65" s="19"/>
      <c r="L65" s="39"/>
      <c r="M65" s="38"/>
      <c r="N65" s="157"/>
      <c r="O65" s="122"/>
      <c r="P65" s="122"/>
      <c r="Q65" s="122"/>
      <c r="R65" s="122"/>
      <c r="S65" s="122"/>
      <c r="T65" s="122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  <c r="AG65" s="122"/>
      <c r="AH65" s="122"/>
      <c r="AI65" s="122"/>
      <c r="AJ65" s="122"/>
      <c r="AK65" s="122"/>
      <c r="AL65" s="122"/>
      <c r="AM65" s="122"/>
      <c r="AN65" s="19"/>
      <c r="AO65" s="19"/>
      <c r="AP65" s="367">
        <f>SUM(AP64:AV64)</f>
        <v>0</v>
      </c>
      <c r="AQ65" s="367"/>
      <c r="AR65" s="367"/>
      <c r="AS65" s="367"/>
      <c r="AT65" s="367"/>
      <c r="AU65" s="367"/>
      <c r="AV65" s="367"/>
      <c r="AW65" s="243"/>
      <c r="AX65" s="363" t="s">
        <v>373</v>
      </c>
      <c r="AY65" s="364"/>
      <c r="AZ65" s="364"/>
      <c r="BA65" s="365"/>
      <c r="BB65" s="19"/>
      <c r="BC65" s="19"/>
    </row>
    <row r="66" spans="1:55" ht="16.5" x14ac:dyDescent="0.2">
      <c r="AP66" s="222">
        <f>SUM(AP34,AP64)</f>
        <v>0</v>
      </c>
      <c r="AQ66" s="255" t="s">
        <v>2</v>
      </c>
      <c r="AR66" s="222">
        <f>SUM(AR34,AR64)</f>
        <v>0</v>
      </c>
      <c r="AS66" s="255" t="s">
        <v>2</v>
      </c>
      <c r="AT66" s="222">
        <f>SUM(AT34,AT64)</f>
        <v>0</v>
      </c>
      <c r="AU66" s="222">
        <f>SUM(AU34,AU64)</f>
        <v>0</v>
      </c>
      <c r="AV66" s="222">
        <f>SUM(AV34,AV64)</f>
        <v>0</v>
      </c>
      <c r="AW66" s="222">
        <f>SUM(AW34,AW64)</f>
        <v>0</v>
      </c>
      <c r="AX66" s="366" t="s">
        <v>374</v>
      </c>
      <c r="AY66" s="366"/>
      <c r="AZ66" s="366"/>
      <c r="BA66" s="366"/>
    </row>
    <row r="67" spans="1:55" ht="15.75" x14ac:dyDescent="0.2">
      <c r="AP67" s="350">
        <f>SUM(AP66:AV66)</f>
        <v>0</v>
      </c>
      <c r="AQ67" s="350"/>
      <c r="AR67" s="350"/>
      <c r="AS67" s="350"/>
      <c r="AT67" s="350"/>
      <c r="AU67" s="350"/>
      <c r="AV67" s="350"/>
      <c r="AW67" s="236"/>
      <c r="AX67" s="366"/>
      <c r="AY67" s="366"/>
      <c r="AZ67" s="366"/>
      <c r="BA67" s="366"/>
    </row>
    <row r="69" spans="1:55" hidden="1" x14ac:dyDescent="0.2">
      <c r="Z69" s="217">
        <f>SUM(Z6:Z33)</f>
        <v>540620</v>
      </c>
    </row>
    <row r="70" spans="1:55" hidden="1" x14ac:dyDescent="0.2">
      <c r="Z70" s="217">
        <f>SUM(Z36:Z63)</f>
        <v>491250</v>
      </c>
    </row>
    <row r="71" spans="1:55" hidden="1" x14ac:dyDescent="0.2">
      <c r="Z71" s="218">
        <f>SUM(Z69:Z70)</f>
        <v>1031870</v>
      </c>
    </row>
  </sheetData>
  <mergeCells count="57">
    <mergeCell ref="B64:D64"/>
    <mergeCell ref="AX64:BA64"/>
    <mergeCell ref="AP65:AV65"/>
    <mergeCell ref="AX65:BA65"/>
    <mergeCell ref="AX66:BA67"/>
    <mergeCell ref="AP67:AV67"/>
    <mergeCell ref="B34:D34"/>
    <mergeCell ref="AP35:AV35"/>
    <mergeCell ref="AX34:BA34"/>
    <mergeCell ref="AX35:BA35"/>
    <mergeCell ref="AO4:AO5"/>
    <mergeCell ref="AP4:AW4"/>
    <mergeCell ref="AX4:BA4"/>
    <mergeCell ref="AC4:AC5"/>
    <mergeCell ref="AD4:AD5"/>
    <mergeCell ref="AE4:AE5"/>
    <mergeCell ref="AF4:AF5"/>
    <mergeCell ref="AG4:AG5"/>
    <mergeCell ref="AH4:AH5"/>
    <mergeCell ref="W4:W5"/>
    <mergeCell ref="X4:X5"/>
    <mergeCell ref="Y4:Y5"/>
    <mergeCell ref="BB4:BB5"/>
    <mergeCell ref="BC4:BC5"/>
    <mergeCell ref="AX5:AY5"/>
    <mergeCell ref="AZ5:BA5"/>
    <mergeCell ref="AI4:AI5"/>
    <mergeCell ref="AJ4:AJ5"/>
    <mergeCell ref="AK4:AK5"/>
    <mergeCell ref="AL4:AL5"/>
    <mergeCell ref="AM4:AM5"/>
    <mergeCell ref="AN4:AN5"/>
    <mergeCell ref="Z4:Z5"/>
    <mergeCell ref="AA4:AA5"/>
    <mergeCell ref="AB4:AB5"/>
    <mergeCell ref="Q4:Q5"/>
    <mergeCell ref="R4:R5"/>
    <mergeCell ref="S4:S5"/>
    <mergeCell ref="T4:T5"/>
    <mergeCell ref="U4:U5"/>
    <mergeCell ref="V4:V5"/>
    <mergeCell ref="P4:P5"/>
    <mergeCell ref="A1:BC1"/>
    <mergeCell ref="A2:BC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K4:K5"/>
    <mergeCell ref="L4:L5"/>
    <mergeCell ref="N4:N5"/>
    <mergeCell ref="O4:O5"/>
  </mergeCells>
  <printOptions horizontalCentered="1" verticalCentered="1"/>
  <pageMargins left="0.19685039370078741" right="0.19685039370078741" top="0.19685039370078741" bottom="0.19685039370078741" header="0" footer="0"/>
  <pageSetup paperSize="9" scale="58" orientation="landscape" r:id="rId1"/>
  <headerFooter alignWithMargins="0">
    <oddHeader>&amp;LREJON DRÓG W KĘTRZYNIE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E77"/>
  <sheetViews>
    <sheetView view="pageBreakPreview" zoomScale="90" zoomScaleNormal="90" zoomScaleSheetLayoutView="90" workbookViewId="0">
      <selection sqref="A1:BC1"/>
    </sheetView>
  </sheetViews>
  <sheetFormatPr defaultColWidth="9.140625" defaultRowHeight="12.75" x14ac:dyDescent="0.2"/>
  <cols>
    <col min="1" max="1" width="4.7109375" style="1" customWidth="1"/>
    <col min="2" max="2" width="20.7109375" style="1" customWidth="1"/>
    <col min="3" max="4" width="8.7109375" style="1" customWidth="1"/>
    <col min="5" max="5" width="6.7109375" style="1" customWidth="1"/>
    <col min="6" max="6" width="8.7109375" style="1" customWidth="1"/>
    <col min="7" max="7" width="8.7109375" style="1" hidden="1" customWidth="1"/>
    <col min="8" max="8" width="8.7109375" style="1" customWidth="1"/>
    <col min="9" max="10" width="9.7109375" style="1" customWidth="1"/>
    <col min="11" max="12" width="9.7109375" style="1" hidden="1" customWidth="1"/>
    <col min="13" max="13" width="8.7109375" style="1" customWidth="1"/>
    <col min="14" max="14" width="11.7109375" style="1" customWidth="1"/>
    <col min="15" max="25" width="7.7109375" style="1" hidden="1" customWidth="1"/>
    <col min="26" max="26" width="9.7109375" style="1" customWidth="1"/>
    <col min="27" max="29" width="7.7109375" style="1" hidden="1" customWidth="1"/>
    <col min="30" max="30" width="9.7109375" style="1" hidden="1" customWidth="1"/>
    <col min="31" max="41" width="7.7109375" style="1" hidden="1" customWidth="1"/>
    <col min="42" max="48" width="8.7109375" style="1" customWidth="1"/>
    <col min="49" max="49" width="9.7109375" style="1" hidden="1" customWidth="1"/>
    <col min="50" max="53" width="4.7109375" style="1" customWidth="1"/>
    <col min="54" max="54" width="7.7109375" style="1" customWidth="1"/>
    <col min="55" max="55" width="31.7109375" style="1" customWidth="1"/>
    <col min="56" max="56" width="45.7109375" style="262" hidden="1" customWidth="1"/>
    <col min="57" max="57" width="23.28515625" style="1" customWidth="1"/>
    <col min="58" max="16384" width="9.140625" style="1"/>
  </cols>
  <sheetData>
    <row r="1" spans="1:56" ht="35.1" customHeight="1" x14ac:dyDescent="0.2">
      <c r="A1" s="338" t="s">
        <v>599</v>
      </c>
      <c r="B1" s="339"/>
      <c r="C1" s="339"/>
      <c r="D1" s="339"/>
      <c r="E1" s="339"/>
      <c r="F1" s="339"/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39"/>
      <c r="AD1" s="339"/>
      <c r="AE1" s="339"/>
      <c r="AF1" s="339"/>
      <c r="AG1" s="339"/>
      <c r="AH1" s="339"/>
      <c r="AI1" s="339"/>
      <c r="AJ1" s="339"/>
      <c r="AK1" s="339"/>
      <c r="AL1" s="339"/>
      <c r="AM1" s="339"/>
      <c r="AN1" s="339"/>
      <c r="AO1" s="339"/>
      <c r="AP1" s="339"/>
      <c r="AQ1" s="339"/>
      <c r="AR1" s="339"/>
      <c r="AS1" s="339"/>
      <c r="AT1" s="339"/>
      <c r="AU1" s="339"/>
      <c r="AV1" s="339"/>
      <c r="AW1" s="339"/>
      <c r="AX1" s="339"/>
      <c r="AY1" s="339"/>
      <c r="AZ1" s="339"/>
      <c r="BA1" s="339"/>
      <c r="BB1" s="339"/>
      <c r="BC1" s="339"/>
    </row>
    <row r="2" spans="1:56" s="36" customFormat="1" ht="24.95" customHeight="1" x14ac:dyDescent="0.2">
      <c r="A2" s="340" t="s">
        <v>598</v>
      </c>
      <c r="B2" s="340"/>
      <c r="C2" s="340"/>
      <c r="D2" s="340"/>
      <c r="E2" s="340"/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340"/>
      <c r="R2" s="340"/>
      <c r="S2" s="340"/>
      <c r="T2" s="340"/>
      <c r="U2" s="340"/>
      <c r="V2" s="340"/>
      <c r="W2" s="340"/>
      <c r="X2" s="340"/>
      <c r="Y2" s="340"/>
      <c r="Z2" s="340"/>
      <c r="AA2" s="340"/>
      <c r="AB2" s="340"/>
      <c r="AC2" s="340"/>
      <c r="AD2" s="340"/>
      <c r="AE2" s="340"/>
      <c r="AF2" s="340"/>
      <c r="AG2" s="340"/>
      <c r="AH2" s="340"/>
      <c r="AI2" s="340"/>
      <c r="AJ2" s="340"/>
      <c r="AK2" s="340"/>
      <c r="AL2" s="340"/>
      <c r="AM2" s="340"/>
      <c r="AN2" s="340"/>
      <c r="AO2" s="340"/>
      <c r="AP2" s="340"/>
      <c r="AQ2" s="340"/>
      <c r="AR2" s="340"/>
      <c r="AS2" s="340"/>
      <c r="AT2" s="340"/>
      <c r="AU2" s="340"/>
      <c r="AV2" s="340"/>
      <c r="AW2" s="340"/>
      <c r="AX2" s="340"/>
      <c r="AY2" s="340"/>
      <c r="AZ2" s="340"/>
      <c r="BA2" s="340"/>
      <c r="BB2" s="340"/>
      <c r="BC2" s="340"/>
      <c r="BD2" s="262"/>
    </row>
    <row r="3" spans="1:56" hidden="1" x14ac:dyDescent="0.2">
      <c r="A3" s="35">
        <v>4</v>
      </c>
      <c r="B3" s="168">
        <v>20</v>
      </c>
      <c r="C3" s="168">
        <v>8</v>
      </c>
      <c r="D3" s="168">
        <v>8</v>
      </c>
      <c r="E3" s="168">
        <v>5</v>
      </c>
      <c r="F3" s="168">
        <v>8</v>
      </c>
      <c r="G3" s="168">
        <v>8</v>
      </c>
      <c r="H3" s="168">
        <v>8</v>
      </c>
      <c r="I3" s="168">
        <v>9</v>
      </c>
      <c r="J3" s="168">
        <v>9</v>
      </c>
      <c r="K3" s="168">
        <v>9</v>
      </c>
      <c r="L3" s="168">
        <v>9</v>
      </c>
      <c r="M3" s="168">
        <v>8</v>
      </c>
      <c r="N3" s="168">
        <v>11</v>
      </c>
      <c r="O3" s="168">
        <v>7</v>
      </c>
      <c r="P3" s="168">
        <v>7</v>
      </c>
      <c r="Q3" s="168">
        <v>7</v>
      </c>
      <c r="R3" s="168">
        <v>7</v>
      </c>
      <c r="S3" s="168">
        <v>7</v>
      </c>
      <c r="T3" s="168">
        <v>7</v>
      </c>
      <c r="U3" s="168">
        <v>7</v>
      </c>
      <c r="V3" s="168">
        <v>7</v>
      </c>
      <c r="W3" s="168">
        <v>7</v>
      </c>
      <c r="X3" s="168">
        <v>7</v>
      </c>
      <c r="Y3" s="168">
        <v>7</v>
      </c>
      <c r="Z3" s="168">
        <v>9</v>
      </c>
      <c r="AA3" s="168">
        <v>7</v>
      </c>
      <c r="AB3" s="168">
        <v>7</v>
      </c>
      <c r="AC3" s="168">
        <v>7</v>
      </c>
      <c r="AD3" s="168">
        <v>9</v>
      </c>
      <c r="AE3" s="168">
        <v>7</v>
      </c>
      <c r="AF3" s="168">
        <v>7</v>
      </c>
      <c r="AG3" s="168">
        <v>7</v>
      </c>
      <c r="AH3" s="168">
        <v>7</v>
      </c>
      <c r="AI3" s="168">
        <v>7</v>
      </c>
      <c r="AJ3" s="168">
        <v>7</v>
      </c>
      <c r="AK3" s="168">
        <v>7</v>
      </c>
      <c r="AL3" s="168">
        <v>7</v>
      </c>
      <c r="AM3" s="168">
        <v>7</v>
      </c>
      <c r="AN3" s="168">
        <v>7</v>
      </c>
      <c r="AO3" s="168">
        <v>7</v>
      </c>
      <c r="AP3" s="168">
        <v>8</v>
      </c>
      <c r="AQ3" s="168">
        <v>8</v>
      </c>
      <c r="AR3" s="168">
        <v>8</v>
      </c>
      <c r="AS3" s="168">
        <v>8</v>
      </c>
      <c r="AT3" s="168">
        <v>8</v>
      </c>
      <c r="AU3" s="168">
        <v>8</v>
      </c>
      <c r="AV3" s="168">
        <v>8</v>
      </c>
      <c r="AW3" s="168">
        <v>9</v>
      </c>
      <c r="AX3" s="168">
        <v>4</v>
      </c>
      <c r="AY3" s="168">
        <v>4</v>
      </c>
      <c r="AZ3" s="168">
        <v>4</v>
      </c>
      <c r="BA3" s="168">
        <v>4</v>
      </c>
      <c r="BB3" s="168">
        <v>7</v>
      </c>
      <c r="BC3" s="168">
        <v>31</v>
      </c>
    </row>
    <row r="4" spans="1:56" ht="25.5" customHeight="1" x14ac:dyDescent="0.2">
      <c r="A4" s="334" t="s">
        <v>145</v>
      </c>
      <c r="B4" s="334" t="s">
        <v>144</v>
      </c>
      <c r="C4" s="334" t="s">
        <v>143</v>
      </c>
      <c r="D4" s="334" t="s">
        <v>142</v>
      </c>
      <c r="E4" s="334" t="s">
        <v>141</v>
      </c>
      <c r="F4" s="334" t="s">
        <v>140</v>
      </c>
      <c r="G4" s="334" t="s">
        <v>139</v>
      </c>
      <c r="H4" s="334" t="s">
        <v>138</v>
      </c>
      <c r="I4" s="334" t="s">
        <v>116</v>
      </c>
      <c r="J4" s="169" t="s">
        <v>115</v>
      </c>
      <c r="K4" s="334" t="s">
        <v>114</v>
      </c>
      <c r="L4" s="334" t="s">
        <v>113</v>
      </c>
      <c r="M4" s="169" t="s">
        <v>112</v>
      </c>
      <c r="N4" s="334" t="s">
        <v>111</v>
      </c>
      <c r="O4" s="334" t="s">
        <v>137</v>
      </c>
      <c r="P4" s="334" t="s">
        <v>136</v>
      </c>
      <c r="Q4" s="334" t="s">
        <v>135</v>
      </c>
      <c r="R4" s="334" t="s">
        <v>134</v>
      </c>
      <c r="S4" s="334" t="s">
        <v>133</v>
      </c>
      <c r="T4" s="334" t="s">
        <v>132</v>
      </c>
      <c r="U4" s="334" t="s">
        <v>131</v>
      </c>
      <c r="V4" s="334" t="s">
        <v>130</v>
      </c>
      <c r="W4" s="334" t="s">
        <v>129</v>
      </c>
      <c r="X4" s="334" t="s">
        <v>128</v>
      </c>
      <c r="Y4" s="358" t="s">
        <v>307</v>
      </c>
      <c r="Z4" s="335" t="s">
        <v>590</v>
      </c>
      <c r="AA4" s="334" t="s">
        <v>313</v>
      </c>
      <c r="AB4" s="334" t="s">
        <v>312</v>
      </c>
      <c r="AC4" s="334" t="s">
        <v>309</v>
      </c>
      <c r="AD4" s="334" t="s">
        <v>308</v>
      </c>
      <c r="AE4" s="334" t="s">
        <v>127</v>
      </c>
      <c r="AF4" s="334" t="s">
        <v>126</v>
      </c>
      <c r="AG4" s="334" t="s">
        <v>125</v>
      </c>
      <c r="AH4" s="334" t="s">
        <v>124</v>
      </c>
      <c r="AI4" s="334" t="s">
        <v>123</v>
      </c>
      <c r="AJ4" s="334" t="s">
        <v>122</v>
      </c>
      <c r="AK4" s="334" t="s">
        <v>121</v>
      </c>
      <c r="AL4" s="334" t="s">
        <v>120</v>
      </c>
      <c r="AM4" s="334" t="s">
        <v>119</v>
      </c>
      <c r="AN4" s="334" t="s">
        <v>118</v>
      </c>
      <c r="AO4" s="334" t="s">
        <v>117</v>
      </c>
      <c r="AP4" s="334" t="s">
        <v>110</v>
      </c>
      <c r="AQ4" s="334"/>
      <c r="AR4" s="334"/>
      <c r="AS4" s="334"/>
      <c r="AT4" s="334"/>
      <c r="AU4" s="334"/>
      <c r="AV4" s="334"/>
      <c r="AW4" s="334"/>
      <c r="AX4" s="342" t="s">
        <v>277</v>
      </c>
      <c r="AY4" s="342"/>
      <c r="AZ4" s="342"/>
      <c r="BA4" s="342"/>
      <c r="BB4" s="334" t="s">
        <v>276</v>
      </c>
      <c r="BC4" s="334" t="s">
        <v>275</v>
      </c>
    </row>
    <row r="5" spans="1:56" ht="40.5" x14ac:dyDescent="0.2">
      <c r="A5" s="334"/>
      <c r="B5" s="334"/>
      <c r="C5" s="334"/>
      <c r="D5" s="334"/>
      <c r="E5" s="334"/>
      <c r="F5" s="334"/>
      <c r="G5" s="334"/>
      <c r="H5" s="334"/>
      <c r="I5" s="334"/>
      <c r="J5" s="150" t="s">
        <v>109</v>
      </c>
      <c r="K5" s="334"/>
      <c r="L5" s="334"/>
      <c r="M5" s="169" t="s">
        <v>108</v>
      </c>
      <c r="N5" s="334"/>
      <c r="O5" s="334"/>
      <c r="P5" s="334"/>
      <c r="Q5" s="334"/>
      <c r="R5" s="334"/>
      <c r="S5" s="335"/>
      <c r="T5" s="335"/>
      <c r="U5" s="335"/>
      <c r="V5" s="335"/>
      <c r="W5" s="335"/>
      <c r="X5" s="335"/>
      <c r="Y5" s="359"/>
      <c r="Z5" s="343"/>
      <c r="AA5" s="334"/>
      <c r="AB5" s="334"/>
      <c r="AC5" s="334"/>
      <c r="AD5" s="334"/>
      <c r="AE5" s="334"/>
      <c r="AF5" s="334"/>
      <c r="AG5" s="334"/>
      <c r="AH5" s="334"/>
      <c r="AI5" s="334"/>
      <c r="AJ5" s="334"/>
      <c r="AK5" s="334"/>
      <c r="AL5" s="341"/>
      <c r="AM5" s="341"/>
      <c r="AN5" s="334"/>
      <c r="AO5" s="334"/>
      <c r="AP5" s="169" t="s">
        <v>107</v>
      </c>
      <c r="AQ5" s="169" t="s">
        <v>329</v>
      </c>
      <c r="AR5" s="151" t="s">
        <v>106</v>
      </c>
      <c r="AS5" s="331" t="s">
        <v>591</v>
      </c>
      <c r="AT5" s="151" t="s">
        <v>105</v>
      </c>
      <c r="AU5" s="152" t="s">
        <v>326</v>
      </c>
      <c r="AV5" s="152" t="s">
        <v>327</v>
      </c>
      <c r="AW5" s="154" t="s">
        <v>328</v>
      </c>
      <c r="AX5" s="342" t="s">
        <v>274</v>
      </c>
      <c r="AY5" s="342"/>
      <c r="AZ5" s="342" t="s">
        <v>273</v>
      </c>
      <c r="BA5" s="342"/>
      <c r="BB5" s="334"/>
      <c r="BC5" s="334"/>
    </row>
    <row r="6" spans="1:56" ht="25.5" x14ac:dyDescent="0.2">
      <c r="A6" s="5">
        <v>1</v>
      </c>
      <c r="B6" s="263" t="s">
        <v>390</v>
      </c>
      <c r="C6" s="5" t="s">
        <v>104</v>
      </c>
      <c r="D6" s="264" t="s">
        <v>391</v>
      </c>
      <c r="E6" s="5">
        <v>2014</v>
      </c>
      <c r="F6" s="83" t="s">
        <v>4</v>
      </c>
      <c r="G6" s="83" t="s">
        <v>4</v>
      </c>
      <c r="H6" s="83" t="s">
        <v>4</v>
      </c>
      <c r="I6" s="83" t="s">
        <v>4</v>
      </c>
      <c r="J6" s="8" t="s">
        <v>4</v>
      </c>
      <c r="K6" s="5" t="s">
        <v>392</v>
      </c>
      <c r="L6" s="83"/>
      <c r="M6" s="83" t="s">
        <v>4</v>
      </c>
      <c r="N6" s="83" t="s">
        <v>4</v>
      </c>
      <c r="O6" s="83" t="s">
        <v>4</v>
      </c>
      <c r="P6" s="83" t="s">
        <v>4</v>
      </c>
      <c r="Q6" s="83" t="s">
        <v>4</v>
      </c>
      <c r="R6" s="83" t="s">
        <v>4</v>
      </c>
      <c r="S6" s="83" t="s">
        <v>4</v>
      </c>
      <c r="T6" s="83" t="s">
        <v>4</v>
      </c>
      <c r="U6" s="83" t="s">
        <v>4</v>
      </c>
      <c r="V6" s="83" t="s">
        <v>4</v>
      </c>
      <c r="W6" s="83" t="s">
        <v>4</v>
      </c>
      <c r="X6" s="83" t="s">
        <v>4</v>
      </c>
      <c r="Y6" s="83" t="s">
        <v>4</v>
      </c>
      <c r="Z6" s="83" t="s">
        <v>4</v>
      </c>
      <c r="AA6" s="83" t="s">
        <v>4</v>
      </c>
      <c r="AB6" s="83" t="s">
        <v>4</v>
      </c>
      <c r="AC6" s="266" t="s">
        <v>4</v>
      </c>
      <c r="AD6" s="265" t="s">
        <v>4</v>
      </c>
      <c r="AE6" s="267" t="s">
        <v>4</v>
      </c>
      <c r="AF6" s="83" t="s">
        <v>4</v>
      </c>
      <c r="AG6" s="83" t="s">
        <v>4</v>
      </c>
      <c r="AH6" s="83" t="s">
        <v>4</v>
      </c>
      <c r="AI6" s="83" t="s">
        <v>4</v>
      </c>
      <c r="AJ6" s="83" t="s">
        <v>4</v>
      </c>
      <c r="AK6" s="83" t="s">
        <v>4</v>
      </c>
      <c r="AL6" s="83" t="s">
        <v>4</v>
      </c>
      <c r="AM6" s="83" t="s">
        <v>4</v>
      </c>
      <c r="AN6" s="83" t="s">
        <v>4</v>
      </c>
      <c r="AO6" s="83" t="s">
        <v>4</v>
      </c>
      <c r="AP6" s="142"/>
      <c r="AQ6" s="234" t="s">
        <v>2</v>
      </c>
      <c r="AR6" s="234" t="s">
        <v>2</v>
      </c>
      <c r="AS6" s="306" t="s">
        <v>2</v>
      </c>
      <c r="AT6" s="234" t="s">
        <v>2</v>
      </c>
      <c r="AU6" s="234" t="s">
        <v>2</v>
      </c>
      <c r="AV6" s="234" t="s">
        <v>2</v>
      </c>
      <c r="AW6" s="153">
        <f>SUM(AP6:AR6,AT6:AV6)</f>
        <v>0</v>
      </c>
      <c r="AX6" s="268" t="s">
        <v>315</v>
      </c>
      <c r="AY6" s="145">
        <v>41640</v>
      </c>
      <c r="AZ6" s="268" t="s">
        <v>315</v>
      </c>
      <c r="BA6" s="145">
        <v>42004</v>
      </c>
      <c r="BB6" s="269" t="s">
        <v>393</v>
      </c>
      <c r="BC6" s="116" t="s">
        <v>394</v>
      </c>
    </row>
    <row r="7" spans="1:56" ht="25.5" x14ac:dyDescent="0.2">
      <c r="A7" s="5">
        <v>2</v>
      </c>
      <c r="B7" s="263" t="s">
        <v>395</v>
      </c>
      <c r="C7" s="5" t="s">
        <v>104</v>
      </c>
      <c r="D7" s="264" t="s">
        <v>103</v>
      </c>
      <c r="E7" s="5">
        <v>2015</v>
      </c>
      <c r="F7" s="83" t="s">
        <v>4</v>
      </c>
      <c r="G7" s="83" t="s">
        <v>4</v>
      </c>
      <c r="H7" s="83" t="s">
        <v>4</v>
      </c>
      <c r="I7" s="83" t="s">
        <v>4</v>
      </c>
      <c r="J7" s="8" t="s">
        <v>4</v>
      </c>
      <c r="K7" s="5" t="s">
        <v>396</v>
      </c>
      <c r="L7" s="83"/>
      <c r="M7" s="83"/>
      <c r="N7" s="83"/>
      <c r="O7" s="83" t="s">
        <v>4</v>
      </c>
      <c r="P7" s="83" t="s">
        <v>4</v>
      </c>
      <c r="Q7" s="83" t="s">
        <v>4</v>
      </c>
      <c r="R7" s="83" t="s">
        <v>4</v>
      </c>
      <c r="S7" s="83" t="s">
        <v>4</v>
      </c>
      <c r="T7" s="83" t="s">
        <v>4</v>
      </c>
      <c r="U7" s="83" t="s">
        <v>4</v>
      </c>
      <c r="V7" s="83" t="s">
        <v>4</v>
      </c>
      <c r="W7" s="83" t="s">
        <v>4</v>
      </c>
      <c r="X7" s="83" t="s">
        <v>4</v>
      </c>
      <c r="Y7" s="83" t="s">
        <v>4</v>
      </c>
      <c r="Z7" s="83" t="s">
        <v>4</v>
      </c>
      <c r="AA7" s="83" t="s">
        <v>4</v>
      </c>
      <c r="AB7" s="83" t="s">
        <v>4</v>
      </c>
      <c r="AC7" s="267" t="s">
        <v>4</v>
      </c>
      <c r="AD7" s="265" t="s">
        <v>4</v>
      </c>
      <c r="AE7" s="267" t="s">
        <v>4</v>
      </c>
      <c r="AF7" s="83" t="s">
        <v>4</v>
      </c>
      <c r="AG7" s="83" t="s">
        <v>4</v>
      </c>
      <c r="AH7" s="83" t="s">
        <v>4</v>
      </c>
      <c r="AI7" s="83" t="s">
        <v>4</v>
      </c>
      <c r="AJ7" s="83" t="s">
        <v>4</v>
      </c>
      <c r="AK7" s="83" t="s">
        <v>4</v>
      </c>
      <c r="AL7" s="83" t="s">
        <v>4</v>
      </c>
      <c r="AM7" s="83" t="s">
        <v>4</v>
      </c>
      <c r="AN7" s="83" t="s">
        <v>4</v>
      </c>
      <c r="AO7" s="83" t="s">
        <v>4</v>
      </c>
      <c r="AP7" s="142"/>
      <c r="AQ7" s="234" t="s">
        <v>2</v>
      </c>
      <c r="AR7" s="234" t="s">
        <v>2</v>
      </c>
      <c r="AS7" s="306" t="s">
        <v>2</v>
      </c>
      <c r="AT7" s="142"/>
      <c r="AU7" s="234" t="s">
        <v>2</v>
      </c>
      <c r="AV7" s="234" t="s">
        <v>2</v>
      </c>
      <c r="AW7" s="153">
        <f t="shared" ref="AW7:AW36" si="0">SUM(AP7:AR7,AT7:AV7)</f>
        <v>0</v>
      </c>
      <c r="AX7" s="268" t="s">
        <v>315</v>
      </c>
      <c r="AY7" s="145">
        <v>41640</v>
      </c>
      <c r="AZ7" s="268" t="s">
        <v>315</v>
      </c>
      <c r="BA7" s="145">
        <v>42004</v>
      </c>
      <c r="BB7" s="269" t="s">
        <v>393</v>
      </c>
      <c r="BC7" s="116"/>
    </row>
    <row r="8" spans="1:56" ht="25.5" x14ac:dyDescent="0.2">
      <c r="A8" s="5">
        <v>3</v>
      </c>
      <c r="B8" s="5" t="s">
        <v>237</v>
      </c>
      <c r="C8" s="5" t="s">
        <v>397</v>
      </c>
      <c r="D8" s="15" t="s">
        <v>154</v>
      </c>
      <c r="E8" s="15">
        <v>1980</v>
      </c>
      <c r="F8" s="15" t="s">
        <v>398</v>
      </c>
      <c r="G8" s="15" t="s">
        <v>399</v>
      </c>
      <c r="H8" s="15" t="s">
        <v>400</v>
      </c>
      <c r="I8" s="15" t="s">
        <v>401</v>
      </c>
      <c r="J8" s="17">
        <v>5170</v>
      </c>
      <c r="K8" s="15">
        <v>2303</v>
      </c>
      <c r="L8" s="15">
        <v>59968</v>
      </c>
      <c r="M8" s="15" t="s">
        <v>240</v>
      </c>
      <c r="N8" s="15" t="s">
        <v>4</v>
      </c>
      <c r="O8" s="83"/>
      <c r="P8" s="83"/>
      <c r="Q8" s="83"/>
      <c r="R8" s="83"/>
      <c r="S8" s="83"/>
      <c r="T8" s="83"/>
      <c r="U8" s="83"/>
      <c r="V8" s="83"/>
      <c r="W8" s="83"/>
      <c r="X8" s="83" t="s">
        <v>4</v>
      </c>
      <c r="Y8" s="83" t="s">
        <v>4</v>
      </c>
      <c r="Z8" s="83" t="s">
        <v>4</v>
      </c>
      <c r="AA8" s="83" t="s">
        <v>4</v>
      </c>
      <c r="AB8" s="83" t="s">
        <v>4</v>
      </c>
      <c r="AC8" s="266" t="s">
        <v>4</v>
      </c>
      <c r="AD8" s="265" t="s">
        <v>4</v>
      </c>
      <c r="AE8" s="267" t="s">
        <v>4</v>
      </c>
      <c r="AF8" s="83" t="s">
        <v>4</v>
      </c>
      <c r="AG8" s="83"/>
      <c r="AH8" s="83"/>
      <c r="AI8" s="83"/>
      <c r="AJ8" s="83"/>
      <c r="AK8" s="83"/>
      <c r="AL8" s="83"/>
      <c r="AM8" s="83"/>
      <c r="AN8" s="83"/>
      <c r="AO8" s="83"/>
      <c r="AP8" s="142"/>
      <c r="AQ8" s="234" t="s">
        <v>2</v>
      </c>
      <c r="AR8" s="234" t="s">
        <v>2</v>
      </c>
      <c r="AS8" s="306" t="s">
        <v>2</v>
      </c>
      <c r="AT8" s="142"/>
      <c r="AU8" s="234" t="s">
        <v>2</v>
      </c>
      <c r="AV8" s="234" t="s">
        <v>2</v>
      </c>
      <c r="AW8" s="153">
        <f t="shared" si="0"/>
        <v>0</v>
      </c>
      <c r="AX8" s="268" t="s">
        <v>315</v>
      </c>
      <c r="AY8" s="145">
        <v>41640</v>
      </c>
      <c r="AZ8" s="268" t="s">
        <v>315</v>
      </c>
      <c r="BA8" s="145">
        <v>42004</v>
      </c>
      <c r="BB8" s="269" t="s">
        <v>393</v>
      </c>
      <c r="BC8" s="62"/>
    </row>
    <row r="9" spans="1:56" ht="25.5" x14ac:dyDescent="0.2">
      <c r="A9" s="5">
        <v>4</v>
      </c>
      <c r="B9" s="5" t="s">
        <v>402</v>
      </c>
      <c r="C9" s="5" t="s">
        <v>403</v>
      </c>
      <c r="D9" s="15" t="s">
        <v>154</v>
      </c>
      <c r="E9" s="15">
        <v>1985</v>
      </c>
      <c r="F9" s="15" t="s">
        <v>404</v>
      </c>
      <c r="G9" s="15" t="s">
        <v>399</v>
      </c>
      <c r="H9" s="15" t="s">
        <v>342</v>
      </c>
      <c r="I9" s="15" t="s">
        <v>405</v>
      </c>
      <c r="J9" s="17">
        <v>2886</v>
      </c>
      <c r="K9" s="15">
        <v>540349</v>
      </c>
      <c r="L9" s="15">
        <v>394381</v>
      </c>
      <c r="M9" s="15" t="s">
        <v>240</v>
      </c>
      <c r="N9" s="15" t="s">
        <v>4</v>
      </c>
      <c r="O9" s="83"/>
      <c r="P9" s="83"/>
      <c r="Q9" s="83"/>
      <c r="R9" s="83"/>
      <c r="S9" s="83"/>
      <c r="T9" s="83"/>
      <c r="U9" s="83"/>
      <c r="V9" s="83"/>
      <c r="W9" s="83"/>
      <c r="X9" s="83" t="s">
        <v>4</v>
      </c>
      <c r="Y9" s="83" t="s">
        <v>4</v>
      </c>
      <c r="Z9" s="83" t="s">
        <v>4</v>
      </c>
      <c r="AA9" s="83" t="s">
        <v>4</v>
      </c>
      <c r="AB9" s="83" t="s">
        <v>4</v>
      </c>
      <c r="AC9" s="267" t="s">
        <v>4</v>
      </c>
      <c r="AD9" s="265" t="s">
        <v>4</v>
      </c>
      <c r="AE9" s="267" t="s">
        <v>4</v>
      </c>
      <c r="AF9" s="83" t="s">
        <v>4</v>
      </c>
      <c r="AG9" s="83"/>
      <c r="AH9" s="83"/>
      <c r="AI9" s="83"/>
      <c r="AJ9" s="83"/>
      <c r="AK9" s="83"/>
      <c r="AL9" s="83"/>
      <c r="AM9" s="83"/>
      <c r="AN9" s="83"/>
      <c r="AO9" s="83"/>
      <c r="AP9" s="142"/>
      <c r="AQ9" s="234" t="s">
        <v>2</v>
      </c>
      <c r="AR9" s="234" t="s">
        <v>2</v>
      </c>
      <c r="AS9" s="306" t="s">
        <v>2</v>
      </c>
      <c r="AT9" s="142"/>
      <c r="AU9" s="234" t="s">
        <v>2</v>
      </c>
      <c r="AV9" s="234" t="s">
        <v>2</v>
      </c>
      <c r="AW9" s="153">
        <f t="shared" si="0"/>
        <v>0</v>
      </c>
      <c r="AX9" s="268" t="s">
        <v>315</v>
      </c>
      <c r="AY9" s="145">
        <v>41640</v>
      </c>
      <c r="AZ9" s="268" t="s">
        <v>315</v>
      </c>
      <c r="BA9" s="145">
        <v>42004</v>
      </c>
      <c r="BB9" s="269" t="s">
        <v>393</v>
      </c>
      <c r="BC9" s="64"/>
    </row>
    <row r="10" spans="1:56" ht="24.95" customHeight="1" x14ac:dyDescent="0.2">
      <c r="A10" s="5">
        <v>5</v>
      </c>
      <c r="B10" s="5" t="s">
        <v>406</v>
      </c>
      <c r="C10" s="5" t="s">
        <v>407</v>
      </c>
      <c r="D10" s="15" t="s">
        <v>10</v>
      </c>
      <c r="E10" s="15">
        <v>1987</v>
      </c>
      <c r="F10" s="15" t="s">
        <v>408</v>
      </c>
      <c r="G10" s="15" t="s">
        <v>409</v>
      </c>
      <c r="H10" s="15" t="s">
        <v>4</v>
      </c>
      <c r="I10" s="15" t="s">
        <v>348</v>
      </c>
      <c r="J10" s="17">
        <v>5630</v>
      </c>
      <c r="K10" s="15">
        <v>43969</v>
      </c>
      <c r="L10" s="15" t="s">
        <v>4</v>
      </c>
      <c r="M10" s="15" t="s">
        <v>4</v>
      </c>
      <c r="N10" s="15" t="s">
        <v>4</v>
      </c>
      <c r="O10" s="83"/>
      <c r="P10" s="83"/>
      <c r="Q10" s="83"/>
      <c r="R10" s="83"/>
      <c r="S10" s="83"/>
      <c r="T10" s="83"/>
      <c r="U10" s="83"/>
      <c r="V10" s="83"/>
      <c r="W10" s="83"/>
      <c r="X10" s="83" t="s">
        <v>4</v>
      </c>
      <c r="Y10" s="83" t="s">
        <v>4</v>
      </c>
      <c r="Z10" s="83" t="s">
        <v>4</v>
      </c>
      <c r="AA10" s="83" t="s">
        <v>4</v>
      </c>
      <c r="AB10" s="83" t="s">
        <v>4</v>
      </c>
      <c r="AC10" s="267" t="s">
        <v>4</v>
      </c>
      <c r="AD10" s="265" t="s">
        <v>4</v>
      </c>
      <c r="AE10" s="267" t="s">
        <v>4</v>
      </c>
      <c r="AF10" s="83" t="s">
        <v>4</v>
      </c>
      <c r="AG10" s="83"/>
      <c r="AH10" s="83"/>
      <c r="AI10" s="83"/>
      <c r="AJ10" s="83"/>
      <c r="AK10" s="83"/>
      <c r="AL10" s="83"/>
      <c r="AM10" s="83"/>
      <c r="AN10" s="83"/>
      <c r="AO10" s="83"/>
      <c r="AP10" s="142"/>
      <c r="AQ10" s="234" t="s">
        <v>2</v>
      </c>
      <c r="AR10" s="234" t="s">
        <v>2</v>
      </c>
      <c r="AS10" s="306" t="s">
        <v>2</v>
      </c>
      <c r="AT10" s="234" t="s">
        <v>2</v>
      </c>
      <c r="AU10" s="234" t="s">
        <v>2</v>
      </c>
      <c r="AV10" s="234" t="s">
        <v>2</v>
      </c>
      <c r="AW10" s="153">
        <f t="shared" si="0"/>
        <v>0</v>
      </c>
      <c r="AX10" s="268" t="s">
        <v>315</v>
      </c>
      <c r="AY10" s="145">
        <v>41640</v>
      </c>
      <c r="AZ10" s="268" t="s">
        <v>315</v>
      </c>
      <c r="BA10" s="145">
        <v>42004</v>
      </c>
      <c r="BB10" s="269" t="s">
        <v>393</v>
      </c>
      <c r="BC10" s="64"/>
    </row>
    <row r="11" spans="1:56" ht="24.95" customHeight="1" x14ac:dyDescent="0.2">
      <c r="A11" s="5">
        <v>6</v>
      </c>
      <c r="B11" s="5" t="s">
        <v>406</v>
      </c>
      <c r="C11" s="5" t="s">
        <v>410</v>
      </c>
      <c r="D11" s="15" t="s">
        <v>10</v>
      </c>
      <c r="E11" s="15">
        <v>1987</v>
      </c>
      <c r="F11" s="15" t="s">
        <v>411</v>
      </c>
      <c r="G11" s="15" t="s">
        <v>409</v>
      </c>
      <c r="H11" s="15" t="s">
        <v>4</v>
      </c>
      <c r="I11" s="15" t="s">
        <v>348</v>
      </c>
      <c r="J11" s="17">
        <v>5630</v>
      </c>
      <c r="K11" s="15">
        <v>38622</v>
      </c>
      <c r="L11" s="15" t="s">
        <v>4</v>
      </c>
      <c r="M11" s="15" t="s">
        <v>4</v>
      </c>
      <c r="N11" s="15" t="s">
        <v>4</v>
      </c>
      <c r="O11" s="83"/>
      <c r="P11" s="83"/>
      <c r="Q11" s="83"/>
      <c r="R11" s="83"/>
      <c r="S11" s="83"/>
      <c r="T11" s="83"/>
      <c r="U11" s="83"/>
      <c r="V11" s="83"/>
      <c r="W11" s="83"/>
      <c r="X11" s="83" t="s">
        <v>4</v>
      </c>
      <c r="Y11" s="83" t="s">
        <v>4</v>
      </c>
      <c r="Z11" s="83" t="s">
        <v>4</v>
      </c>
      <c r="AA11" s="83" t="s">
        <v>4</v>
      </c>
      <c r="AB11" s="83" t="s">
        <v>4</v>
      </c>
      <c r="AC11" s="267" t="s">
        <v>4</v>
      </c>
      <c r="AD11" s="265" t="s">
        <v>4</v>
      </c>
      <c r="AE11" s="267" t="s">
        <v>4</v>
      </c>
      <c r="AF11" s="83" t="s">
        <v>4</v>
      </c>
      <c r="AG11" s="83"/>
      <c r="AH11" s="83"/>
      <c r="AI11" s="83"/>
      <c r="AJ11" s="83"/>
      <c r="AK11" s="83"/>
      <c r="AL11" s="83"/>
      <c r="AM11" s="83"/>
      <c r="AN11" s="83"/>
      <c r="AO11" s="83"/>
      <c r="AP11" s="142"/>
      <c r="AQ11" s="234" t="s">
        <v>2</v>
      </c>
      <c r="AR11" s="234" t="s">
        <v>2</v>
      </c>
      <c r="AS11" s="306" t="s">
        <v>2</v>
      </c>
      <c r="AT11" s="234" t="s">
        <v>2</v>
      </c>
      <c r="AU11" s="234" t="s">
        <v>2</v>
      </c>
      <c r="AV11" s="234" t="s">
        <v>2</v>
      </c>
      <c r="AW11" s="153">
        <f t="shared" si="0"/>
        <v>0</v>
      </c>
      <c r="AX11" s="268" t="s">
        <v>315</v>
      </c>
      <c r="AY11" s="145">
        <v>41640</v>
      </c>
      <c r="AZ11" s="268" t="s">
        <v>315</v>
      </c>
      <c r="BA11" s="145">
        <v>42004</v>
      </c>
      <c r="BB11" s="269" t="s">
        <v>393</v>
      </c>
      <c r="BC11" s="270"/>
    </row>
    <row r="12" spans="1:56" ht="25.5" x14ac:dyDescent="0.2">
      <c r="A12" s="5">
        <v>7</v>
      </c>
      <c r="B12" s="5" t="s">
        <v>412</v>
      </c>
      <c r="C12" s="5" t="s">
        <v>413</v>
      </c>
      <c r="D12" s="15" t="s">
        <v>10</v>
      </c>
      <c r="E12" s="15">
        <v>1994</v>
      </c>
      <c r="F12" s="15" t="s">
        <v>414</v>
      </c>
      <c r="G12" s="15" t="s">
        <v>16</v>
      </c>
      <c r="H12" s="15" t="s">
        <v>4</v>
      </c>
      <c r="I12" s="15" t="s">
        <v>415</v>
      </c>
      <c r="J12" s="17" t="s">
        <v>4</v>
      </c>
      <c r="K12" s="15" t="s">
        <v>416</v>
      </c>
      <c r="L12" s="15" t="s">
        <v>4</v>
      </c>
      <c r="M12" s="15" t="s">
        <v>4</v>
      </c>
      <c r="N12" s="15" t="s">
        <v>4</v>
      </c>
      <c r="O12" s="83"/>
      <c r="P12" s="83"/>
      <c r="Q12" s="83"/>
      <c r="R12" s="83"/>
      <c r="S12" s="83"/>
      <c r="T12" s="83"/>
      <c r="U12" s="83"/>
      <c r="V12" s="83"/>
      <c r="W12" s="83"/>
      <c r="X12" s="83" t="s">
        <v>4</v>
      </c>
      <c r="Y12" s="83" t="s">
        <v>4</v>
      </c>
      <c r="Z12" s="83" t="s">
        <v>4</v>
      </c>
      <c r="AA12" s="83" t="s">
        <v>4</v>
      </c>
      <c r="AB12" s="83" t="s">
        <v>4</v>
      </c>
      <c r="AC12" s="267" t="s">
        <v>4</v>
      </c>
      <c r="AD12" s="265" t="s">
        <v>4</v>
      </c>
      <c r="AE12" s="267" t="s">
        <v>4</v>
      </c>
      <c r="AF12" s="83" t="s">
        <v>4</v>
      </c>
      <c r="AG12" s="83"/>
      <c r="AH12" s="83"/>
      <c r="AI12" s="83"/>
      <c r="AJ12" s="83"/>
      <c r="AK12" s="83"/>
      <c r="AL12" s="83"/>
      <c r="AM12" s="83"/>
      <c r="AN12" s="83"/>
      <c r="AO12" s="83"/>
      <c r="AP12" s="142"/>
      <c r="AQ12" s="234" t="s">
        <v>2</v>
      </c>
      <c r="AR12" s="234" t="s">
        <v>2</v>
      </c>
      <c r="AS12" s="306" t="s">
        <v>2</v>
      </c>
      <c r="AT12" s="234" t="s">
        <v>2</v>
      </c>
      <c r="AU12" s="234" t="s">
        <v>2</v>
      </c>
      <c r="AV12" s="234" t="s">
        <v>2</v>
      </c>
      <c r="AW12" s="153">
        <f t="shared" si="0"/>
        <v>0</v>
      </c>
      <c r="AX12" s="268" t="s">
        <v>315</v>
      </c>
      <c r="AY12" s="145">
        <v>41640</v>
      </c>
      <c r="AZ12" s="268" t="s">
        <v>315</v>
      </c>
      <c r="BA12" s="145">
        <v>42004</v>
      </c>
      <c r="BB12" s="269" t="s">
        <v>393</v>
      </c>
      <c r="BC12" s="271"/>
    </row>
    <row r="13" spans="1:56" ht="25.5" x14ac:dyDescent="0.2">
      <c r="A13" s="5">
        <v>8</v>
      </c>
      <c r="B13" s="263" t="s">
        <v>417</v>
      </c>
      <c r="C13" s="5" t="s">
        <v>418</v>
      </c>
      <c r="D13" s="264" t="s">
        <v>149</v>
      </c>
      <c r="E13" s="5">
        <v>2014</v>
      </c>
      <c r="F13" s="5" t="s">
        <v>419</v>
      </c>
      <c r="G13" s="272" t="s">
        <v>16</v>
      </c>
      <c r="H13" s="128"/>
      <c r="I13" s="5" t="s">
        <v>420</v>
      </c>
      <c r="J13" s="11">
        <v>750</v>
      </c>
      <c r="K13" s="5" t="s">
        <v>421</v>
      </c>
      <c r="L13" s="273"/>
      <c r="M13" s="15" t="s">
        <v>4</v>
      </c>
      <c r="N13" s="15" t="s">
        <v>4</v>
      </c>
      <c r="O13" s="83"/>
      <c r="P13" s="83"/>
      <c r="Q13" s="83"/>
      <c r="R13" s="83"/>
      <c r="S13" s="83"/>
      <c r="T13" s="83"/>
      <c r="U13" s="83"/>
      <c r="V13" s="83"/>
      <c r="W13" s="83"/>
      <c r="X13" s="83" t="s">
        <v>4</v>
      </c>
      <c r="Y13" s="83" t="s">
        <v>4</v>
      </c>
      <c r="Z13" s="83" t="s">
        <v>4</v>
      </c>
      <c r="AA13" s="83" t="s">
        <v>4</v>
      </c>
      <c r="AB13" s="83" t="s">
        <v>4</v>
      </c>
      <c r="AC13" s="267" t="s">
        <v>4</v>
      </c>
      <c r="AD13" s="265" t="s">
        <v>4</v>
      </c>
      <c r="AE13" s="267" t="s">
        <v>4</v>
      </c>
      <c r="AF13" s="83" t="s">
        <v>4</v>
      </c>
      <c r="AG13" s="83"/>
      <c r="AH13" s="83"/>
      <c r="AI13" s="83"/>
      <c r="AJ13" s="83"/>
      <c r="AK13" s="83"/>
      <c r="AL13" s="83"/>
      <c r="AM13" s="83"/>
      <c r="AN13" s="83"/>
      <c r="AO13" s="83"/>
      <c r="AP13" s="142"/>
      <c r="AQ13" s="234" t="s">
        <v>2</v>
      </c>
      <c r="AR13" s="234" t="s">
        <v>2</v>
      </c>
      <c r="AS13" s="306" t="s">
        <v>2</v>
      </c>
      <c r="AT13" s="234" t="s">
        <v>2</v>
      </c>
      <c r="AU13" s="234" t="s">
        <v>2</v>
      </c>
      <c r="AV13" s="234" t="s">
        <v>2</v>
      </c>
      <c r="AW13" s="153">
        <f t="shared" si="0"/>
        <v>0</v>
      </c>
      <c r="AX13" s="268" t="s">
        <v>315</v>
      </c>
      <c r="AY13" s="145">
        <v>42383</v>
      </c>
      <c r="AZ13" s="7" t="s">
        <v>316</v>
      </c>
      <c r="BA13" s="145">
        <v>42748</v>
      </c>
      <c r="BB13" s="269" t="s">
        <v>393</v>
      </c>
      <c r="BC13" s="116" t="s">
        <v>422</v>
      </c>
    </row>
    <row r="14" spans="1:56" s="276" customFormat="1" ht="25.5" x14ac:dyDescent="0.2">
      <c r="A14" s="5">
        <v>9</v>
      </c>
      <c r="B14" s="5" t="s">
        <v>423</v>
      </c>
      <c r="C14" s="5" t="s">
        <v>424</v>
      </c>
      <c r="D14" s="5" t="s">
        <v>22</v>
      </c>
      <c r="E14" s="5">
        <v>2000</v>
      </c>
      <c r="F14" s="5" t="s">
        <v>425</v>
      </c>
      <c r="G14" s="5" t="s">
        <v>426</v>
      </c>
      <c r="H14" s="5" t="s">
        <v>427</v>
      </c>
      <c r="I14" s="5" t="s">
        <v>349</v>
      </c>
      <c r="J14" s="11">
        <v>1595</v>
      </c>
      <c r="K14" s="5" t="s">
        <v>428</v>
      </c>
      <c r="L14" s="5" t="s">
        <v>429</v>
      </c>
      <c r="M14" s="15" t="s">
        <v>240</v>
      </c>
      <c r="N14" s="5" t="s">
        <v>202</v>
      </c>
      <c r="O14" s="11">
        <v>155401</v>
      </c>
      <c r="P14" s="11">
        <v>176400</v>
      </c>
      <c r="Q14" s="11">
        <v>195466</v>
      </c>
      <c r="R14" s="11">
        <v>211841</v>
      </c>
      <c r="S14" s="11">
        <v>230000</v>
      </c>
      <c r="T14" s="11">
        <v>242844</v>
      </c>
      <c r="U14" s="11">
        <v>256300</v>
      </c>
      <c r="V14" s="11">
        <v>270400</v>
      </c>
      <c r="W14" s="11">
        <v>275069</v>
      </c>
      <c r="X14" s="11">
        <v>279000</v>
      </c>
      <c r="Y14" s="83">
        <v>282000</v>
      </c>
      <c r="Z14" s="83" t="s">
        <v>4</v>
      </c>
      <c r="AA14" s="83" t="s">
        <v>4</v>
      </c>
      <c r="AB14" s="83" t="s">
        <v>4</v>
      </c>
      <c r="AC14" s="267" t="s">
        <v>4</v>
      </c>
      <c r="AD14" s="265" t="s">
        <v>4</v>
      </c>
      <c r="AE14" s="267" t="s">
        <v>4</v>
      </c>
      <c r="AF14" s="10">
        <v>2100</v>
      </c>
      <c r="AG14" s="11">
        <v>2300</v>
      </c>
      <c r="AH14" s="11">
        <v>3000</v>
      </c>
      <c r="AI14" s="11">
        <v>3400</v>
      </c>
      <c r="AJ14" s="11">
        <v>4000</v>
      </c>
      <c r="AK14" s="11">
        <v>4600</v>
      </c>
      <c r="AL14" s="11">
        <v>5300</v>
      </c>
      <c r="AM14" s="11">
        <v>6400</v>
      </c>
      <c r="AN14" s="11">
        <v>8500</v>
      </c>
      <c r="AO14" s="11"/>
      <c r="AP14" s="142"/>
      <c r="AQ14" s="234" t="s">
        <v>2</v>
      </c>
      <c r="AR14" s="234" t="s">
        <v>2</v>
      </c>
      <c r="AS14" s="306" t="s">
        <v>2</v>
      </c>
      <c r="AT14" s="234" t="s">
        <v>2</v>
      </c>
      <c r="AU14" s="234" t="s">
        <v>2</v>
      </c>
      <c r="AV14" s="234" t="s">
        <v>2</v>
      </c>
      <c r="AW14" s="153">
        <f t="shared" si="0"/>
        <v>0</v>
      </c>
      <c r="AX14" s="268" t="s">
        <v>315</v>
      </c>
      <c r="AY14" s="145">
        <v>41368</v>
      </c>
      <c r="AZ14" s="7" t="s">
        <v>316</v>
      </c>
      <c r="BA14" s="145">
        <v>41732</v>
      </c>
      <c r="BB14" s="269" t="s">
        <v>393</v>
      </c>
      <c r="BC14" s="116" t="s">
        <v>238</v>
      </c>
      <c r="BD14" s="275"/>
    </row>
    <row r="15" spans="1:56" s="19" customFormat="1" ht="25.5" x14ac:dyDescent="0.2">
      <c r="A15" s="5">
        <v>10</v>
      </c>
      <c r="B15" s="5" t="s">
        <v>423</v>
      </c>
      <c r="C15" s="5" t="s">
        <v>430</v>
      </c>
      <c r="D15" s="5" t="s">
        <v>22</v>
      </c>
      <c r="E15" s="5">
        <v>2000</v>
      </c>
      <c r="F15" s="5" t="s">
        <v>431</v>
      </c>
      <c r="G15" s="5" t="s">
        <v>432</v>
      </c>
      <c r="H15" s="5" t="s">
        <v>427</v>
      </c>
      <c r="I15" s="5" t="s">
        <v>349</v>
      </c>
      <c r="J15" s="11">
        <v>1595</v>
      </c>
      <c r="K15" s="5" t="s">
        <v>433</v>
      </c>
      <c r="L15" s="5" t="s">
        <v>434</v>
      </c>
      <c r="M15" s="15" t="s">
        <v>240</v>
      </c>
      <c r="N15" s="5" t="s">
        <v>202</v>
      </c>
      <c r="O15" s="11">
        <v>119054</v>
      </c>
      <c r="P15" s="11">
        <v>143500</v>
      </c>
      <c r="Q15" s="11">
        <v>167526</v>
      </c>
      <c r="R15" s="11">
        <v>189958</v>
      </c>
      <c r="S15" s="11">
        <v>209000</v>
      </c>
      <c r="T15" s="11">
        <v>222377</v>
      </c>
      <c r="U15" s="11">
        <v>234000</v>
      </c>
      <c r="V15" s="11">
        <v>245700</v>
      </c>
      <c r="W15" s="11">
        <v>253873</v>
      </c>
      <c r="X15" s="11">
        <v>266000</v>
      </c>
      <c r="Y15" s="83">
        <v>275000</v>
      </c>
      <c r="Z15" s="83" t="s">
        <v>4</v>
      </c>
      <c r="AA15" s="83" t="s">
        <v>4</v>
      </c>
      <c r="AB15" s="83" t="s">
        <v>4</v>
      </c>
      <c r="AC15" s="267" t="s">
        <v>4</v>
      </c>
      <c r="AD15" s="265" t="s">
        <v>4</v>
      </c>
      <c r="AE15" s="267" t="s">
        <v>4</v>
      </c>
      <c r="AF15" s="10">
        <v>2300</v>
      </c>
      <c r="AG15" s="11">
        <v>2500</v>
      </c>
      <c r="AH15" s="11">
        <v>2800</v>
      </c>
      <c r="AI15" s="11">
        <v>3500</v>
      </c>
      <c r="AJ15" s="11">
        <v>4100</v>
      </c>
      <c r="AK15" s="11">
        <v>4800</v>
      </c>
      <c r="AL15" s="11">
        <v>5700</v>
      </c>
      <c r="AM15" s="11">
        <v>6800</v>
      </c>
      <c r="AN15" s="11">
        <v>9000</v>
      </c>
      <c r="AO15" s="11"/>
      <c r="AP15" s="142"/>
      <c r="AQ15" s="234" t="s">
        <v>2</v>
      </c>
      <c r="AR15" s="234" t="s">
        <v>2</v>
      </c>
      <c r="AS15" s="306" t="s">
        <v>2</v>
      </c>
      <c r="AT15" s="234" t="s">
        <v>2</v>
      </c>
      <c r="AU15" s="234" t="s">
        <v>2</v>
      </c>
      <c r="AV15" s="234" t="s">
        <v>2</v>
      </c>
      <c r="AW15" s="153">
        <f t="shared" si="0"/>
        <v>0</v>
      </c>
      <c r="AX15" s="268" t="s">
        <v>315</v>
      </c>
      <c r="AY15" s="145">
        <v>41369</v>
      </c>
      <c r="AZ15" s="7" t="s">
        <v>316</v>
      </c>
      <c r="BA15" s="145">
        <v>41733</v>
      </c>
      <c r="BB15" s="269" t="s">
        <v>393</v>
      </c>
      <c r="BC15" s="231"/>
      <c r="BD15" s="278"/>
    </row>
    <row r="16" spans="1:56" s="19" customFormat="1" ht="24.95" customHeight="1" x14ac:dyDescent="0.2">
      <c r="A16" s="5">
        <v>11</v>
      </c>
      <c r="B16" s="5" t="s">
        <v>435</v>
      </c>
      <c r="C16" s="5" t="s">
        <v>436</v>
      </c>
      <c r="D16" s="5" t="s">
        <v>10</v>
      </c>
      <c r="E16" s="5">
        <v>2000</v>
      </c>
      <c r="F16" s="5" t="s">
        <v>437</v>
      </c>
      <c r="G16" s="5" t="s">
        <v>16</v>
      </c>
      <c r="H16" s="5" t="s">
        <v>4</v>
      </c>
      <c r="I16" s="5" t="s">
        <v>438</v>
      </c>
      <c r="J16" s="11">
        <v>700</v>
      </c>
      <c r="K16" s="5" t="s">
        <v>439</v>
      </c>
      <c r="L16" s="5" t="s">
        <v>4</v>
      </c>
      <c r="M16" s="5" t="s">
        <v>4</v>
      </c>
      <c r="N16" s="5" t="s">
        <v>4</v>
      </c>
      <c r="O16" s="5" t="s">
        <v>4</v>
      </c>
      <c r="P16" s="5" t="s">
        <v>4</v>
      </c>
      <c r="Q16" s="5" t="s">
        <v>4</v>
      </c>
      <c r="R16" s="11" t="s">
        <v>4</v>
      </c>
      <c r="S16" s="11" t="s">
        <v>4</v>
      </c>
      <c r="T16" s="11" t="s">
        <v>4</v>
      </c>
      <c r="U16" s="11" t="s">
        <v>4</v>
      </c>
      <c r="V16" s="11" t="s">
        <v>4</v>
      </c>
      <c r="W16" s="11" t="s">
        <v>4</v>
      </c>
      <c r="X16" s="11" t="s">
        <v>4</v>
      </c>
      <c r="Y16" s="83" t="s">
        <v>4</v>
      </c>
      <c r="Z16" s="83" t="s">
        <v>4</v>
      </c>
      <c r="AA16" s="83" t="s">
        <v>4</v>
      </c>
      <c r="AB16" s="83" t="s">
        <v>4</v>
      </c>
      <c r="AC16" s="21" t="s">
        <v>4</v>
      </c>
      <c r="AD16" s="274" t="s">
        <v>4</v>
      </c>
      <c r="AE16" s="21" t="s">
        <v>4</v>
      </c>
      <c r="AF16" s="10" t="s">
        <v>4</v>
      </c>
      <c r="AG16" s="11" t="s">
        <v>4</v>
      </c>
      <c r="AH16" s="11" t="s">
        <v>4</v>
      </c>
      <c r="AI16" s="11" t="s">
        <v>4</v>
      </c>
      <c r="AJ16" s="11" t="s">
        <v>4</v>
      </c>
      <c r="AK16" s="5" t="s">
        <v>4</v>
      </c>
      <c r="AL16" s="5" t="s">
        <v>4</v>
      </c>
      <c r="AM16" s="5" t="s">
        <v>4</v>
      </c>
      <c r="AN16" s="5" t="s">
        <v>4</v>
      </c>
      <c r="AO16" s="5"/>
      <c r="AP16" s="142"/>
      <c r="AQ16" s="234" t="s">
        <v>2</v>
      </c>
      <c r="AR16" s="234" t="s">
        <v>2</v>
      </c>
      <c r="AS16" s="234" t="s">
        <v>2</v>
      </c>
      <c r="AT16" s="234" t="s">
        <v>2</v>
      </c>
      <c r="AU16" s="234" t="s">
        <v>2</v>
      </c>
      <c r="AV16" s="234" t="s">
        <v>2</v>
      </c>
      <c r="AW16" s="153">
        <f t="shared" si="0"/>
        <v>0</v>
      </c>
      <c r="AX16" s="268" t="s">
        <v>315</v>
      </c>
      <c r="AY16" s="145">
        <v>41374</v>
      </c>
      <c r="AZ16" s="7" t="s">
        <v>316</v>
      </c>
      <c r="BA16" s="145">
        <v>41738</v>
      </c>
      <c r="BB16" s="269" t="s">
        <v>393</v>
      </c>
      <c r="BC16" s="231"/>
      <c r="BD16" s="278"/>
    </row>
    <row r="17" spans="1:57" s="19" customFormat="1" ht="25.5" x14ac:dyDescent="0.2">
      <c r="A17" s="5">
        <v>12</v>
      </c>
      <c r="B17" s="15" t="s">
        <v>317</v>
      </c>
      <c r="C17" s="15" t="s">
        <v>440</v>
      </c>
      <c r="D17" s="15" t="s">
        <v>22</v>
      </c>
      <c r="E17" s="15">
        <v>2012</v>
      </c>
      <c r="F17" s="15" t="s">
        <v>86</v>
      </c>
      <c r="G17" s="15" t="s">
        <v>441</v>
      </c>
      <c r="H17" s="15" t="s">
        <v>68</v>
      </c>
      <c r="I17" s="29" t="s">
        <v>84</v>
      </c>
      <c r="J17" s="17">
        <v>1954</v>
      </c>
      <c r="K17" s="15" t="s">
        <v>442</v>
      </c>
      <c r="L17" s="23"/>
      <c r="M17" s="15" t="s">
        <v>240</v>
      </c>
      <c r="N17" s="15" t="s">
        <v>82</v>
      </c>
      <c r="O17" s="17" t="s">
        <v>4</v>
      </c>
      <c r="P17" s="17"/>
      <c r="Q17" s="17"/>
      <c r="R17" s="17"/>
      <c r="S17" s="17" t="s">
        <v>4</v>
      </c>
      <c r="T17" s="17">
        <v>6795</v>
      </c>
      <c r="U17" s="11">
        <v>23800</v>
      </c>
      <c r="V17" s="11">
        <v>52000</v>
      </c>
      <c r="W17" s="11">
        <v>88792</v>
      </c>
      <c r="X17" s="11">
        <v>122000</v>
      </c>
      <c r="Y17" s="74">
        <v>181000</v>
      </c>
      <c r="Z17" s="10">
        <v>19300</v>
      </c>
      <c r="AA17" s="165">
        <v>17400</v>
      </c>
      <c r="AB17" s="165">
        <v>19300</v>
      </c>
      <c r="AC17" s="279">
        <v>21600</v>
      </c>
      <c r="AD17" s="280">
        <v>24000</v>
      </c>
      <c r="AE17" s="279">
        <v>24000</v>
      </c>
      <c r="AF17" s="10">
        <v>27200</v>
      </c>
      <c r="AG17" s="11">
        <v>33000</v>
      </c>
      <c r="AH17" s="11">
        <v>37500</v>
      </c>
      <c r="AI17" s="17">
        <v>45000</v>
      </c>
      <c r="AJ17" s="31">
        <v>59955</v>
      </c>
      <c r="AK17" s="17"/>
      <c r="AL17" s="17"/>
      <c r="AM17" s="17"/>
      <c r="AN17" s="17"/>
      <c r="AO17" s="17"/>
      <c r="AP17" s="142"/>
      <c r="AQ17" s="234" t="s">
        <v>2</v>
      </c>
      <c r="AR17" s="142"/>
      <c r="AS17" s="281"/>
      <c r="AT17" s="142"/>
      <c r="AU17" s="142"/>
      <c r="AV17" s="234" t="s">
        <v>2</v>
      </c>
      <c r="AW17" s="153">
        <f t="shared" si="0"/>
        <v>0</v>
      </c>
      <c r="AX17" s="268" t="s">
        <v>315</v>
      </c>
      <c r="AY17" s="145">
        <v>41383</v>
      </c>
      <c r="AZ17" s="7" t="s">
        <v>316</v>
      </c>
      <c r="BA17" s="145">
        <v>41747</v>
      </c>
      <c r="BB17" s="269" t="s">
        <v>393</v>
      </c>
      <c r="BC17" s="116" t="s">
        <v>238</v>
      </c>
      <c r="BD17" s="278"/>
    </row>
    <row r="18" spans="1:57" s="19" customFormat="1" ht="25.5" x14ac:dyDescent="0.2">
      <c r="A18" s="5">
        <v>13</v>
      </c>
      <c r="B18" s="15" t="s">
        <v>443</v>
      </c>
      <c r="C18" s="30" t="s">
        <v>444</v>
      </c>
      <c r="D18" s="29" t="s">
        <v>71</v>
      </c>
      <c r="E18" s="29">
        <v>2011</v>
      </c>
      <c r="F18" s="30" t="s">
        <v>70</v>
      </c>
      <c r="G18" s="15" t="s">
        <v>4</v>
      </c>
      <c r="H18" s="15" t="s">
        <v>68</v>
      </c>
      <c r="I18" s="30" t="s">
        <v>341</v>
      </c>
      <c r="J18" s="82">
        <v>1954</v>
      </c>
      <c r="K18" s="5" t="s">
        <v>445</v>
      </c>
      <c r="L18" s="15" t="s">
        <v>4</v>
      </c>
      <c r="M18" s="15" t="s">
        <v>240</v>
      </c>
      <c r="N18" s="29" t="s">
        <v>20</v>
      </c>
      <c r="O18" s="15" t="s">
        <v>4</v>
      </c>
      <c r="P18" s="15" t="s">
        <v>4</v>
      </c>
      <c r="Q18" s="15" t="s">
        <v>4</v>
      </c>
      <c r="R18" s="17" t="s">
        <v>4</v>
      </c>
      <c r="S18" s="17">
        <v>9500</v>
      </c>
      <c r="T18" s="17">
        <v>34728</v>
      </c>
      <c r="U18" s="11">
        <v>55200</v>
      </c>
      <c r="V18" s="11">
        <v>79400</v>
      </c>
      <c r="W18" s="11">
        <v>102187</v>
      </c>
      <c r="X18" s="11">
        <v>124000</v>
      </c>
      <c r="Y18" s="74">
        <v>165000</v>
      </c>
      <c r="Z18" s="10">
        <v>17200</v>
      </c>
      <c r="AA18" s="165">
        <v>16200</v>
      </c>
      <c r="AB18" s="165">
        <v>17200</v>
      </c>
      <c r="AC18" s="279">
        <v>20300</v>
      </c>
      <c r="AD18" s="280">
        <v>22600</v>
      </c>
      <c r="AE18" s="279">
        <v>22600</v>
      </c>
      <c r="AF18" s="10">
        <v>24600</v>
      </c>
      <c r="AG18" s="11">
        <v>28300</v>
      </c>
      <c r="AH18" s="11">
        <v>32000</v>
      </c>
      <c r="AI18" s="17">
        <v>36000</v>
      </c>
      <c r="AJ18" s="17">
        <v>45000</v>
      </c>
      <c r="AK18" s="31">
        <v>54899.98</v>
      </c>
      <c r="AL18" s="15" t="s">
        <v>4</v>
      </c>
      <c r="AM18" s="15" t="s">
        <v>4</v>
      </c>
      <c r="AN18" s="15" t="s">
        <v>4</v>
      </c>
      <c r="AO18" s="15"/>
      <c r="AP18" s="142"/>
      <c r="AQ18" s="234" t="s">
        <v>2</v>
      </c>
      <c r="AR18" s="142"/>
      <c r="AS18" s="281"/>
      <c r="AT18" s="142"/>
      <c r="AU18" s="142"/>
      <c r="AV18" s="234" t="s">
        <v>2</v>
      </c>
      <c r="AW18" s="153">
        <f t="shared" si="0"/>
        <v>0</v>
      </c>
      <c r="AX18" s="268" t="s">
        <v>315</v>
      </c>
      <c r="AY18" s="145">
        <v>41410</v>
      </c>
      <c r="AZ18" s="7" t="s">
        <v>316</v>
      </c>
      <c r="BA18" s="145">
        <v>41774</v>
      </c>
      <c r="BB18" s="269" t="s">
        <v>393</v>
      </c>
      <c r="BC18" s="116" t="s">
        <v>238</v>
      </c>
      <c r="BD18" s="278"/>
    </row>
    <row r="19" spans="1:57" s="19" customFormat="1" ht="25.5" x14ac:dyDescent="0.2">
      <c r="A19" s="5">
        <v>14</v>
      </c>
      <c r="B19" s="15" t="s">
        <v>443</v>
      </c>
      <c r="C19" s="30" t="s">
        <v>446</v>
      </c>
      <c r="D19" s="29" t="s">
        <v>71</v>
      </c>
      <c r="E19" s="29">
        <v>2011</v>
      </c>
      <c r="F19" s="30" t="s">
        <v>70</v>
      </c>
      <c r="G19" s="15" t="s">
        <v>4</v>
      </c>
      <c r="H19" s="15" t="s">
        <v>68</v>
      </c>
      <c r="I19" s="30" t="s">
        <v>341</v>
      </c>
      <c r="J19" s="82">
        <v>1954</v>
      </c>
      <c r="K19" s="5" t="s">
        <v>447</v>
      </c>
      <c r="L19" s="15" t="s">
        <v>4</v>
      </c>
      <c r="M19" s="15" t="s">
        <v>240</v>
      </c>
      <c r="N19" s="29" t="s">
        <v>20</v>
      </c>
      <c r="O19" s="15" t="s">
        <v>4</v>
      </c>
      <c r="P19" s="15" t="s">
        <v>4</v>
      </c>
      <c r="Q19" s="15" t="s">
        <v>4</v>
      </c>
      <c r="R19" s="17" t="s">
        <v>4</v>
      </c>
      <c r="S19" s="17">
        <v>8500</v>
      </c>
      <c r="T19" s="17">
        <v>29096</v>
      </c>
      <c r="U19" s="11">
        <v>47300</v>
      </c>
      <c r="V19" s="11">
        <v>69600</v>
      </c>
      <c r="W19" s="11">
        <v>89138</v>
      </c>
      <c r="X19" s="11">
        <v>109000</v>
      </c>
      <c r="Y19" s="74">
        <v>147000</v>
      </c>
      <c r="Z19" s="10">
        <v>18000</v>
      </c>
      <c r="AA19" s="165">
        <v>17000</v>
      </c>
      <c r="AB19" s="165">
        <v>18000</v>
      </c>
      <c r="AC19" s="279">
        <v>20700</v>
      </c>
      <c r="AD19" s="280">
        <v>23000</v>
      </c>
      <c r="AE19" s="279">
        <v>23000</v>
      </c>
      <c r="AF19" s="10">
        <v>25100</v>
      </c>
      <c r="AG19" s="11">
        <v>28800</v>
      </c>
      <c r="AH19" s="11">
        <v>32000</v>
      </c>
      <c r="AI19" s="17">
        <v>37000</v>
      </c>
      <c r="AJ19" s="17">
        <v>45000</v>
      </c>
      <c r="AK19" s="31">
        <v>54899.98</v>
      </c>
      <c r="AL19" s="15" t="s">
        <v>4</v>
      </c>
      <c r="AM19" s="15" t="s">
        <v>4</v>
      </c>
      <c r="AN19" s="15" t="s">
        <v>4</v>
      </c>
      <c r="AO19" s="15"/>
      <c r="AP19" s="142"/>
      <c r="AQ19" s="234" t="s">
        <v>2</v>
      </c>
      <c r="AR19" s="142"/>
      <c r="AS19" s="281"/>
      <c r="AT19" s="142"/>
      <c r="AU19" s="142"/>
      <c r="AV19" s="234" t="s">
        <v>2</v>
      </c>
      <c r="AW19" s="153">
        <f t="shared" si="0"/>
        <v>0</v>
      </c>
      <c r="AX19" s="268" t="s">
        <v>315</v>
      </c>
      <c r="AY19" s="145">
        <v>41410</v>
      </c>
      <c r="AZ19" s="7" t="s">
        <v>316</v>
      </c>
      <c r="BA19" s="145">
        <v>41774</v>
      </c>
      <c r="BB19" s="269" t="s">
        <v>393</v>
      </c>
      <c r="BC19" s="116" t="s">
        <v>238</v>
      </c>
      <c r="BD19" s="278"/>
    </row>
    <row r="20" spans="1:57" s="19" customFormat="1" ht="38.25" x14ac:dyDescent="0.2">
      <c r="A20" s="5">
        <v>15</v>
      </c>
      <c r="B20" s="15" t="s">
        <v>320</v>
      </c>
      <c r="C20" s="30" t="s">
        <v>448</v>
      </c>
      <c r="D20" s="29" t="s">
        <v>77</v>
      </c>
      <c r="E20" s="29">
        <v>2011</v>
      </c>
      <c r="F20" s="30" t="s">
        <v>449</v>
      </c>
      <c r="G20" s="15" t="s">
        <v>4</v>
      </c>
      <c r="H20" s="15" t="s">
        <v>40</v>
      </c>
      <c r="I20" s="23" t="s">
        <v>340</v>
      </c>
      <c r="J20" s="115">
        <v>2960</v>
      </c>
      <c r="K20" s="15" t="s">
        <v>450</v>
      </c>
      <c r="L20" s="15" t="s">
        <v>4</v>
      </c>
      <c r="M20" s="15" t="s">
        <v>240</v>
      </c>
      <c r="N20" s="29" t="s">
        <v>50</v>
      </c>
      <c r="O20" s="15" t="s">
        <v>4</v>
      </c>
      <c r="P20" s="15" t="s">
        <v>4</v>
      </c>
      <c r="Q20" s="15" t="s">
        <v>4</v>
      </c>
      <c r="R20" s="17" t="s">
        <v>4</v>
      </c>
      <c r="S20" s="17">
        <v>8400</v>
      </c>
      <c r="T20" s="17">
        <v>29393</v>
      </c>
      <c r="U20" s="11">
        <v>48800</v>
      </c>
      <c r="V20" s="11">
        <v>71000</v>
      </c>
      <c r="W20" s="11">
        <v>93148</v>
      </c>
      <c r="X20" s="11">
        <v>113000</v>
      </c>
      <c r="Y20" s="74">
        <v>156000</v>
      </c>
      <c r="Z20" s="10">
        <v>29500</v>
      </c>
      <c r="AA20" s="165">
        <v>26900</v>
      </c>
      <c r="AB20" s="165">
        <v>29500</v>
      </c>
      <c r="AC20" s="279">
        <v>33300</v>
      </c>
      <c r="AD20" s="280">
        <v>37000</v>
      </c>
      <c r="AE20" s="279">
        <v>37000</v>
      </c>
      <c r="AF20" s="10">
        <v>40000</v>
      </c>
      <c r="AG20" s="11">
        <v>43500</v>
      </c>
      <c r="AH20" s="11">
        <v>51000</v>
      </c>
      <c r="AI20" s="17">
        <v>61000</v>
      </c>
      <c r="AJ20" s="17">
        <v>75000</v>
      </c>
      <c r="AK20" s="31">
        <v>113869.71</v>
      </c>
      <c r="AL20" s="15" t="s">
        <v>4</v>
      </c>
      <c r="AM20" s="15" t="s">
        <v>4</v>
      </c>
      <c r="AN20" s="15" t="s">
        <v>4</v>
      </c>
      <c r="AO20" s="15"/>
      <c r="AP20" s="142"/>
      <c r="AQ20" s="234" t="s">
        <v>2</v>
      </c>
      <c r="AR20" s="142"/>
      <c r="AS20" s="281"/>
      <c r="AT20" s="142"/>
      <c r="AU20" s="142"/>
      <c r="AV20" s="234" t="s">
        <v>2</v>
      </c>
      <c r="AW20" s="153">
        <f t="shared" si="0"/>
        <v>0</v>
      </c>
      <c r="AX20" s="268" t="s">
        <v>315</v>
      </c>
      <c r="AY20" s="145">
        <v>41411</v>
      </c>
      <c r="AZ20" s="7" t="s">
        <v>316</v>
      </c>
      <c r="BA20" s="145">
        <v>41775</v>
      </c>
      <c r="BB20" s="269" t="s">
        <v>393</v>
      </c>
      <c r="BC20" s="116" t="s">
        <v>238</v>
      </c>
      <c r="BD20" s="278"/>
      <c r="BE20" s="22"/>
    </row>
    <row r="21" spans="1:57" s="49" customFormat="1" ht="38.25" x14ac:dyDescent="0.2">
      <c r="A21" s="5">
        <v>16</v>
      </c>
      <c r="B21" s="15" t="s">
        <v>451</v>
      </c>
      <c r="C21" s="15" t="s">
        <v>452</v>
      </c>
      <c r="D21" s="15" t="s">
        <v>43</v>
      </c>
      <c r="E21" s="15">
        <v>2010</v>
      </c>
      <c r="F21" s="15" t="s">
        <v>453</v>
      </c>
      <c r="G21" s="15" t="s">
        <v>454</v>
      </c>
      <c r="H21" s="15" t="s">
        <v>40</v>
      </c>
      <c r="I21" s="15" t="s">
        <v>63</v>
      </c>
      <c r="J21" s="17">
        <v>2960</v>
      </c>
      <c r="K21" s="15" t="s">
        <v>455</v>
      </c>
      <c r="L21" s="15" t="s">
        <v>4</v>
      </c>
      <c r="M21" s="15" t="s">
        <v>240</v>
      </c>
      <c r="N21" s="15" t="s">
        <v>37</v>
      </c>
      <c r="O21" s="15" t="s">
        <v>4</v>
      </c>
      <c r="P21" s="15" t="s">
        <v>4</v>
      </c>
      <c r="Q21" s="15">
        <v>1968</v>
      </c>
      <c r="R21" s="17">
        <v>6760</v>
      </c>
      <c r="S21" s="17">
        <v>31000</v>
      </c>
      <c r="T21" s="17">
        <v>52120</v>
      </c>
      <c r="U21" s="11">
        <v>73300</v>
      </c>
      <c r="V21" s="11">
        <v>98600</v>
      </c>
      <c r="W21" s="11">
        <v>124610</v>
      </c>
      <c r="X21" s="11">
        <v>149000</v>
      </c>
      <c r="Y21" s="74">
        <v>193000</v>
      </c>
      <c r="Z21" s="10">
        <v>25800</v>
      </c>
      <c r="AA21" s="165">
        <v>23500</v>
      </c>
      <c r="AB21" s="165">
        <v>25800</v>
      </c>
      <c r="AC21" s="279">
        <v>29300</v>
      </c>
      <c r="AD21" s="280">
        <v>32500</v>
      </c>
      <c r="AE21" s="279">
        <v>32500</v>
      </c>
      <c r="AF21" s="10">
        <v>34500</v>
      </c>
      <c r="AG21" s="11">
        <v>37100</v>
      </c>
      <c r="AH21" s="11">
        <v>42500</v>
      </c>
      <c r="AI21" s="17">
        <v>49000</v>
      </c>
      <c r="AJ21" s="17">
        <v>62000</v>
      </c>
      <c r="AK21" s="17">
        <v>80000</v>
      </c>
      <c r="AL21" s="17">
        <v>105950</v>
      </c>
      <c r="AM21" s="15" t="s">
        <v>4</v>
      </c>
      <c r="AN21" s="15" t="s">
        <v>4</v>
      </c>
      <c r="AO21" s="15"/>
      <c r="AP21" s="142"/>
      <c r="AQ21" s="234" t="s">
        <v>2</v>
      </c>
      <c r="AR21" s="142"/>
      <c r="AS21" s="281"/>
      <c r="AT21" s="142"/>
      <c r="AU21" s="142"/>
      <c r="AV21" s="234" t="s">
        <v>2</v>
      </c>
      <c r="AW21" s="153">
        <f t="shared" si="0"/>
        <v>0</v>
      </c>
      <c r="AX21" s="268" t="s">
        <v>315</v>
      </c>
      <c r="AY21" s="145">
        <v>41435</v>
      </c>
      <c r="AZ21" s="7" t="s">
        <v>316</v>
      </c>
      <c r="BA21" s="145">
        <v>41799</v>
      </c>
      <c r="BB21" s="269" t="s">
        <v>393</v>
      </c>
      <c r="BC21" s="116" t="s">
        <v>238</v>
      </c>
      <c r="BD21" s="282"/>
    </row>
    <row r="22" spans="1:57" s="49" customFormat="1" ht="25.5" x14ac:dyDescent="0.25">
      <c r="A22" s="5">
        <v>17</v>
      </c>
      <c r="B22" s="15" t="s">
        <v>456</v>
      </c>
      <c r="C22" s="15" t="s">
        <v>457</v>
      </c>
      <c r="D22" s="15" t="s">
        <v>10</v>
      </c>
      <c r="E22" s="15">
        <v>2007</v>
      </c>
      <c r="F22" s="15" t="s">
        <v>57</v>
      </c>
      <c r="G22" s="15" t="s">
        <v>16</v>
      </c>
      <c r="H22" s="15" t="s">
        <v>4</v>
      </c>
      <c r="I22" s="15" t="s">
        <v>458</v>
      </c>
      <c r="J22" s="17">
        <v>550</v>
      </c>
      <c r="K22" s="15" t="s">
        <v>459</v>
      </c>
      <c r="L22" s="15" t="s">
        <v>4</v>
      </c>
      <c r="M22" s="15" t="s">
        <v>4</v>
      </c>
      <c r="N22" s="15" t="s">
        <v>4</v>
      </c>
      <c r="O22" s="15" t="s">
        <v>4</v>
      </c>
      <c r="P22" s="15" t="s">
        <v>4</v>
      </c>
      <c r="Q22" s="15" t="s">
        <v>4</v>
      </c>
      <c r="R22" s="17" t="s">
        <v>4</v>
      </c>
      <c r="S22" s="17" t="s">
        <v>4</v>
      </c>
      <c r="T22" s="17" t="s">
        <v>4</v>
      </c>
      <c r="U22" s="11" t="s">
        <v>4</v>
      </c>
      <c r="V22" s="11" t="s">
        <v>4</v>
      </c>
      <c r="W22" s="11" t="s">
        <v>4</v>
      </c>
      <c r="X22" s="10" t="s">
        <v>4</v>
      </c>
      <c r="Y22" s="10" t="s">
        <v>4</v>
      </c>
      <c r="Z22" s="10" t="s">
        <v>4</v>
      </c>
      <c r="AA22" s="10" t="s">
        <v>4</v>
      </c>
      <c r="AB22" s="10" t="s">
        <v>4</v>
      </c>
      <c r="AC22" s="279" t="s">
        <v>4</v>
      </c>
      <c r="AD22" s="280" t="s">
        <v>4</v>
      </c>
      <c r="AE22" s="279" t="s">
        <v>4</v>
      </c>
      <c r="AF22" s="10" t="s">
        <v>4</v>
      </c>
      <c r="AG22" s="11" t="s">
        <v>4</v>
      </c>
      <c r="AH22" s="11" t="s">
        <v>4</v>
      </c>
      <c r="AI22" s="17" t="s">
        <v>4</v>
      </c>
      <c r="AJ22" s="17" t="s">
        <v>4</v>
      </c>
      <c r="AK22" s="15" t="s">
        <v>4</v>
      </c>
      <c r="AL22" s="15" t="s">
        <v>4</v>
      </c>
      <c r="AM22" s="15" t="s">
        <v>4</v>
      </c>
      <c r="AN22" s="15" t="s">
        <v>4</v>
      </c>
      <c r="AO22" s="15"/>
      <c r="AP22" s="142"/>
      <c r="AQ22" s="234" t="s">
        <v>2</v>
      </c>
      <c r="AR22" s="234" t="s">
        <v>2</v>
      </c>
      <c r="AS22" s="306" t="s">
        <v>2</v>
      </c>
      <c r="AT22" s="234" t="s">
        <v>2</v>
      </c>
      <c r="AU22" s="234" t="s">
        <v>2</v>
      </c>
      <c r="AV22" s="234" t="s">
        <v>2</v>
      </c>
      <c r="AW22" s="153">
        <f t="shared" si="0"/>
        <v>0</v>
      </c>
      <c r="AX22" s="268" t="s">
        <v>315</v>
      </c>
      <c r="AY22" s="145">
        <v>41440</v>
      </c>
      <c r="AZ22" s="7" t="s">
        <v>316</v>
      </c>
      <c r="BA22" s="145">
        <v>41804</v>
      </c>
      <c r="BB22" s="269" t="s">
        <v>393</v>
      </c>
      <c r="BC22" s="283"/>
      <c r="BD22" s="282"/>
    </row>
    <row r="23" spans="1:57" s="49" customFormat="1" ht="25.5" x14ac:dyDescent="0.25">
      <c r="A23" s="5">
        <v>18</v>
      </c>
      <c r="B23" s="15" t="s">
        <v>456</v>
      </c>
      <c r="C23" s="15" t="s">
        <v>460</v>
      </c>
      <c r="D23" s="15" t="s">
        <v>10</v>
      </c>
      <c r="E23" s="15">
        <v>2007</v>
      </c>
      <c r="F23" s="15" t="s">
        <v>57</v>
      </c>
      <c r="G23" s="15" t="s">
        <v>16</v>
      </c>
      <c r="H23" s="15" t="s">
        <v>4</v>
      </c>
      <c r="I23" s="15" t="s">
        <v>458</v>
      </c>
      <c r="J23" s="17">
        <v>550</v>
      </c>
      <c r="K23" s="15" t="s">
        <v>461</v>
      </c>
      <c r="L23" s="15" t="s">
        <v>4</v>
      </c>
      <c r="M23" s="15" t="s">
        <v>4</v>
      </c>
      <c r="N23" s="15" t="s">
        <v>4</v>
      </c>
      <c r="O23" s="15" t="s">
        <v>4</v>
      </c>
      <c r="P23" s="15" t="s">
        <v>4</v>
      </c>
      <c r="Q23" s="15" t="s">
        <v>4</v>
      </c>
      <c r="R23" s="17" t="s">
        <v>4</v>
      </c>
      <c r="S23" s="17" t="s">
        <v>4</v>
      </c>
      <c r="T23" s="17" t="s">
        <v>4</v>
      </c>
      <c r="U23" s="11" t="s">
        <v>4</v>
      </c>
      <c r="V23" s="11" t="s">
        <v>4</v>
      </c>
      <c r="W23" s="11" t="s">
        <v>4</v>
      </c>
      <c r="X23" s="10" t="s">
        <v>4</v>
      </c>
      <c r="Y23" s="10" t="s">
        <v>4</v>
      </c>
      <c r="Z23" s="10" t="s">
        <v>4</v>
      </c>
      <c r="AA23" s="10" t="s">
        <v>4</v>
      </c>
      <c r="AB23" s="10" t="s">
        <v>4</v>
      </c>
      <c r="AC23" s="279" t="s">
        <v>4</v>
      </c>
      <c r="AD23" s="280" t="s">
        <v>4</v>
      </c>
      <c r="AE23" s="279" t="s">
        <v>4</v>
      </c>
      <c r="AF23" s="10" t="s">
        <v>4</v>
      </c>
      <c r="AG23" s="11" t="s">
        <v>4</v>
      </c>
      <c r="AH23" s="11" t="s">
        <v>4</v>
      </c>
      <c r="AI23" s="17" t="s">
        <v>4</v>
      </c>
      <c r="AJ23" s="17" t="s">
        <v>4</v>
      </c>
      <c r="AK23" s="15" t="s">
        <v>4</v>
      </c>
      <c r="AL23" s="15" t="s">
        <v>4</v>
      </c>
      <c r="AM23" s="15" t="s">
        <v>4</v>
      </c>
      <c r="AN23" s="15" t="s">
        <v>4</v>
      </c>
      <c r="AO23" s="15"/>
      <c r="AP23" s="142"/>
      <c r="AQ23" s="234" t="s">
        <v>2</v>
      </c>
      <c r="AR23" s="234" t="s">
        <v>2</v>
      </c>
      <c r="AS23" s="306" t="s">
        <v>2</v>
      </c>
      <c r="AT23" s="234" t="s">
        <v>2</v>
      </c>
      <c r="AU23" s="234" t="s">
        <v>2</v>
      </c>
      <c r="AV23" s="234" t="s">
        <v>2</v>
      </c>
      <c r="AW23" s="153">
        <f t="shared" si="0"/>
        <v>0</v>
      </c>
      <c r="AX23" s="268" t="s">
        <v>315</v>
      </c>
      <c r="AY23" s="145">
        <v>41440</v>
      </c>
      <c r="AZ23" s="7" t="s">
        <v>316</v>
      </c>
      <c r="BA23" s="145">
        <v>41804</v>
      </c>
      <c r="BB23" s="269" t="s">
        <v>393</v>
      </c>
      <c r="BC23" s="283"/>
      <c r="BD23" s="282"/>
    </row>
    <row r="24" spans="1:57" s="49" customFormat="1" ht="25.5" x14ac:dyDescent="0.2">
      <c r="A24" s="5">
        <v>19</v>
      </c>
      <c r="B24" s="5" t="s">
        <v>456</v>
      </c>
      <c r="C24" s="5" t="s">
        <v>462</v>
      </c>
      <c r="D24" s="5" t="s">
        <v>10</v>
      </c>
      <c r="E24" s="5">
        <v>2007</v>
      </c>
      <c r="F24" s="5" t="s">
        <v>57</v>
      </c>
      <c r="G24" s="5" t="s">
        <v>16</v>
      </c>
      <c r="H24" s="5" t="s">
        <v>4</v>
      </c>
      <c r="I24" s="15" t="s">
        <v>458</v>
      </c>
      <c r="J24" s="11">
        <v>550</v>
      </c>
      <c r="K24" s="5" t="s">
        <v>463</v>
      </c>
      <c r="L24" s="5" t="s">
        <v>4</v>
      </c>
      <c r="M24" s="5" t="s">
        <v>4</v>
      </c>
      <c r="N24" s="5" t="s">
        <v>4</v>
      </c>
      <c r="O24" s="5" t="s">
        <v>4</v>
      </c>
      <c r="P24" s="5" t="s">
        <v>4</v>
      </c>
      <c r="Q24" s="5" t="s">
        <v>4</v>
      </c>
      <c r="R24" s="11" t="s">
        <v>4</v>
      </c>
      <c r="S24" s="11" t="s">
        <v>4</v>
      </c>
      <c r="T24" s="11" t="s">
        <v>4</v>
      </c>
      <c r="U24" s="11" t="s">
        <v>4</v>
      </c>
      <c r="V24" s="11" t="s">
        <v>4</v>
      </c>
      <c r="W24" s="11" t="s">
        <v>4</v>
      </c>
      <c r="X24" s="10" t="s">
        <v>4</v>
      </c>
      <c r="Y24" s="10" t="s">
        <v>4</v>
      </c>
      <c r="Z24" s="10" t="s">
        <v>4</v>
      </c>
      <c r="AA24" s="10" t="s">
        <v>4</v>
      </c>
      <c r="AB24" s="10" t="s">
        <v>4</v>
      </c>
      <c r="AC24" s="279" t="s">
        <v>4</v>
      </c>
      <c r="AD24" s="280" t="s">
        <v>4</v>
      </c>
      <c r="AE24" s="279" t="s">
        <v>4</v>
      </c>
      <c r="AF24" s="10" t="s">
        <v>4</v>
      </c>
      <c r="AG24" s="11" t="s">
        <v>4</v>
      </c>
      <c r="AH24" s="11" t="s">
        <v>4</v>
      </c>
      <c r="AI24" s="11" t="s">
        <v>4</v>
      </c>
      <c r="AJ24" s="11" t="s">
        <v>4</v>
      </c>
      <c r="AK24" s="5" t="s">
        <v>4</v>
      </c>
      <c r="AL24" s="5" t="s">
        <v>4</v>
      </c>
      <c r="AM24" s="5" t="s">
        <v>4</v>
      </c>
      <c r="AN24" s="5" t="s">
        <v>4</v>
      </c>
      <c r="AO24" s="5"/>
      <c r="AP24" s="142"/>
      <c r="AQ24" s="234" t="s">
        <v>2</v>
      </c>
      <c r="AR24" s="234" t="s">
        <v>2</v>
      </c>
      <c r="AS24" s="306" t="s">
        <v>2</v>
      </c>
      <c r="AT24" s="234" t="s">
        <v>2</v>
      </c>
      <c r="AU24" s="234" t="s">
        <v>2</v>
      </c>
      <c r="AV24" s="234" t="s">
        <v>2</v>
      </c>
      <c r="AW24" s="153">
        <f t="shared" si="0"/>
        <v>0</v>
      </c>
      <c r="AX24" s="268" t="s">
        <v>315</v>
      </c>
      <c r="AY24" s="145">
        <v>41440</v>
      </c>
      <c r="AZ24" s="7" t="s">
        <v>316</v>
      </c>
      <c r="BA24" s="145">
        <v>41804</v>
      </c>
      <c r="BB24" s="269" t="s">
        <v>393</v>
      </c>
      <c r="BC24" s="277"/>
      <c r="BD24" s="282"/>
    </row>
    <row r="25" spans="1:57" s="49" customFormat="1" ht="40.5" x14ac:dyDescent="0.2">
      <c r="A25" s="5">
        <v>20</v>
      </c>
      <c r="B25" s="5" t="s">
        <v>161</v>
      </c>
      <c r="C25" s="5" t="s">
        <v>464</v>
      </c>
      <c r="D25" s="5" t="s">
        <v>149</v>
      </c>
      <c r="E25" s="5">
        <v>2016</v>
      </c>
      <c r="F25" s="5" t="s">
        <v>465</v>
      </c>
      <c r="G25" s="5"/>
      <c r="H25" s="5" t="s">
        <v>4</v>
      </c>
      <c r="I25" s="5" t="s">
        <v>350</v>
      </c>
      <c r="J25" s="11">
        <v>750</v>
      </c>
      <c r="K25" s="5" t="s">
        <v>466</v>
      </c>
      <c r="L25" s="5"/>
      <c r="M25" s="5" t="s">
        <v>4</v>
      </c>
      <c r="N25" s="5" t="s">
        <v>4</v>
      </c>
      <c r="O25" s="5"/>
      <c r="P25" s="5"/>
      <c r="Q25" s="5"/>
      <c r="R25" s="11"/>
      <c r="S25" s="11"/>
      <c r="T25" s="11"/>
      <c r="U25" s="11"/>
      <c r="V25" s="11"/>
      <c r="W25" s="11"/>
      <c r="X25" s="11" t="s">
        <v>4</v>
      </c>
      <c r="Y25" s="11" t="s">
        <v>4</v>
      </c>
      <c r="Z25" s="10">
        <v>11150</v>
      </c>
      <c r="AA25" s="165">
        <v>9560</v>
      </c>
      <c r="AB25" s="165">
        <v>11150</v>
      </c>
      <c r="AC25" s="279">
        <v>13200</v>
      </c>
      <c r="AD25" s="280">
        <v>15900</v>
      </c>
      <c r="AE25" s="279">
        <v>15900</v>
      </c>
      <c r="AF25" s="10">
        <v>19919</v>
      </c>
      <c r="AG25" s="11" t="s">
        <v>4</v>
      </c>
      <c r="AH25" s="11"/>
      <c r="AI25" s="11"/>
      <c r="AJ25" s="11"/>
      <c r="AK25" s="5"/>
      <c r="AL25" s="5"/>
      <c r="AM25" s="5"/>
      <c r="AN25" s="5"/>
      <c r="AO25" s="11">
        <f>7988 + 11931</f>
        <v>19919</v>
      </c>
      <c r="AP25" s="142"/>
      <c r="AQ25" s="234" t="s">
        <v>2</v>
      </c>
      <c r="AR25" s="142"/>
      <c r="AS25" s="332"/>
      <c r="AT25" s="234" t="s">
        <v>2</v>
      </c>
      <c r="AU25" s="234" t="s">
        <v>2</v>
      </c>
      <c r="AV25" s="234" t="s">
        <v>2</v>
      </c>
      <c r="AW25" s="153">
        <f t="shared" si="0"/>
        <v>0</v>
      </c>
      <c r="AX25" s="268" t="s">
        <v>315</v>
      </c>
      <c r="AY25" s="145">
        <v>42612</v>
      </c>
      <c r="AZ25" s="7" t="s">
        <v>316</v>
      </c>
      <c r="BA25" s="145">
        <v>42976</v>
      </c>
      <c r="BB25" s="269" t="s">
        <v>393</v>
      </c>
      <c r="BC25" s="116" t="s">
        <v>519</v>
      </c>
      <c r="BD25" s="284" t="s">
        <v>467</v>
      </c>
    </row>
    <row r="26" spans="1:57" s="19" customFormat="1" ht="25.5" x14ac:dyDescent="0.2">
      <c r="A26" s="5">
        <v>21</v>
      </c>
      <c r="B26" s="5" t="s">
        <v>29</v>
      </c>
      <c r="C26" s="5" t="s">
        <v>468</v>
      </c>
      <c r="D26" s="5" t="s">
        <v>71</v>
      </c>
      <c r="E26" s="5">
        <v>2000</v>
      </c>
      <c r="F26" s="5" t="s">
        <v>27</v>
      </c>
      <c r="G26" s="5" t="s">
        <v>469</v>
      </c>
      <c r="H26" s="5" t="s">
        <v>470</v>
      </c>
      <c r="I26" s="5" t="s">
        <v>349</v>
      </c>
      <c r="J26" s="11">
        <v>1595</v>
      </c>
      <c r="K26" s="5" t="s">
        <v>471</v>
      </c>
      <c r="L26" s="5" t="s">
        <v>472</v>
      </c>
      <c r="M26" s="15" t="s">
        <v>240</v>
      </c>
      <c r="N26" s="5" t="s">
        <v>20</v>
      </c>
      <c r="O26" s="11">
        <v>125704</v>
      </c>
      <c r="P26" s="11">
        <v>151900</v>
      </c>
      <c r="Q26" s="11">
        <v>181508</v>
      </c>
      <c r="R26" s="11">
        <v>206516</v>
      </c>
      <c r="S26" s="11">
        <v>235000</v>
      </c>
      <c r="T26" s="11">
        <v>255455</v>
      </c>
      <c r="U26" s="11">
        <v>279000</v>
      </c>
      <c r="V26" s="11">
        <v>302000</v>
      </c>
      <c r="W26" s="11"/>
      <c r="X26" s="11">
        <v>331000</v>
      </c>
      <c r="Y26" s="11">
        <v>349000</v>
      </c>
      <c r="Z26" s="11" t="s">
        <v>4</v>
      </c>
      <c r="AA26" s="11" t="s">
        <v>4</v>
      </c>
      <c r="AB26" s="11" t="s">
        <v>4</v>
      </c>
      <c r="AC26" s="21" t="s">
        <v>4</v>
      </c>
      <c r="AD26" s="274" t="s">
        <v>4</v>
      </c>
      <c r="AE26" s="21" t="s">
        <v>4</v>
      </c>
      <c r="AF26" s="10">
        <v>2000</v>
      </c>
      <c r="AG26" s="11">
        <v>2300</v>
      </c>
      <c r="AH26" s="11">
        <v>3200</v>
      </c>
      <c r="AI26" s="11">
        <v>4000</v>
      </c>
      <c r="AJ26" s="11">
        <v>4600</v>
      </c>
      <c r="AK26" s="11">
        <v>5600</v>
      </c>
      <c r="AL26" s="11">
        <v>6600</v>
      </c>
      <c r="AM26" s="11">
        <v>7900</v>
      </c>
      <c r="AN26" s="11">
        <v>9500</v>
      </c>
      <c r="AO26" s="11"/>
      <c r="AP26" s="142"/>
      <c r="AQ26" s="234" t="s">
        <v>2</v>
      </c>
      <c r="AR26" s="234" t="s">
        <v>2</v>
      </c>
      <c r="AS26" s="306" t="s">
        <v>2</v>
      </c>
      <c r="AT26" s="234" t="s">
        <v>2</v>
      </c>
      <c r="AU26" s="234" t="s">
        <v>2</v>
      </c>
      <c r="AV26" s="234" t="s">
        <v>2</v>
      </c>
      <c r="AW26" s="153">
        <f t="shared" si="0"/>
        <v>0</v>
      </c>
      <c r="AX26" s="268" t="s">
        <v>315</v>
      </c>
      <c r="AY26" s="145">
        <v>41558</v>
      </c>
      <c r="AZ26" s="7" t="s">
        <v>316</v>
      </c>
      <c r="BA26" s="145">
        <v>41922</v>
      </c>
      <c r="BB26" s="269" t="s">
        <v>393</v>
      </c>
      <c r="BC26" s="116" t="s">
        <v>238</v>
      </c>
      <c r="BD26" s="285"/>
    </row>
    <row r="27" spans="1:57" s="19" customFormat="1" ht="25.5" x14ac:dyDescent="0.2">
      <c r="A27" s="5">
        <v>22</v>
      </c>
      <c r="B27" s="15" t="s">
        <v>473</v>
      </c>
      <c r="C27" s="15" t="s">
        <v>474</v>
      </c>
      <c r="D27" s="15" t="s">
        <v>77</v>
      </c>
      <c r="E27" s="15">
        <v>2000</v>
      </c>
      <c r="F27" s="15" t="s">
        <v>475</v>
      </c>
      <c r="G27" s="15" t="s">
        <v>476</v>
      </c>
      <c r="H27" s="42" t="s">
        <v>477</v>
      </c>
      <c r="I27" s="15" t="s">
        <v>478</v>
      </c>
      <c r="J27" s="17">
        <v>2900</v>
      </c>
      <c r="K27" s="15" t="s">
        <v>479</v>
      </c>
      <c r="L27" s="15" t="s">
        <v>480</v>
      </c>
      <c r="M27" s="15" t="s">
        <v>240</v>
      </c>
      <c r="N27" s="15" t="s">
        <v>202</v>
      </c>
      <c r="O27" s="17">
        <v>180433</v>
      </c>
      <c r="P27" s="17">
        <v>203500</v>
      </c>
      <c r="Q27" s="17">
        <v>228480</v>
      </c>
      <c r="R27" s="17">
        <v>246935</v>
      </c>
      <c r="S27" s="17">
        <v>268000</v>
      </c>
      <c r="T27" s="17">
        <v>286562</v>
      </c>
      <c r="U27" s="11">
        <v>302000</v>
      </c>
      <c r="V27" s="11">
        <v>322300</v>
      </c>
      <c r="W27" s="11"/>
      <c r="X27" s="11">
        <v>34900</v>
      </c>
      <c r="Y27" s="74">
        <v>341000</v>
      </c>
      <c r="Z27" s="8" t="s">
        <v>4</v>
      </c>
      <c r="AA27" s="8" t="s">
        <v>4</v>
      </c>
      <c r="AB27" s="8" t="s">
        <v>4</v>
      </c>
      <c r="AC27" s="279" t="s">
        <v>4</v>
      </c>
      <c r="AD27" s="280">
        <v>3600</v>
      </c>
      <c r="AE27" s="279">
        <v>3600</v>
      </c>
      <c r="AF27" s="10">
        <v>4000</v>
      </c>
      <c r="AG27" s="11">
        <v>4800</v>
      </c>
      <c r="AH27" s="11">
        <v>6000</v>
      </c>
      <c r="AI27" s="17">
        <v>7000</v>
      </c>
      <c r="AJ27" s="17">
        <v>8500</v>
      </c>
      <c r="AK27" s="17">
        <v>10400</v>
      </c>
      <c r="AL27" s="17">
        <v>12000</v>
      </c>
      <c r="AM27" s="17">
        <v>13000</v>
      </c>
      <c r="AN27" s="17">
        <v>15500</v>
      </c>
      <c r="AO27" s="17"/>
      <c r="AP27" s="142"/>
      <c r="AQ27" s="234" t="s">
        <v>2</v>
      </c>
      <c r="AR27" s="234" t="s">
        <v>2</v>
      </c>
      <c r="AS27" s="234" t="s">
        <v>2</v>
      </c>
      <c r="AT27" s="234" t="s">
        <v>2</v>
      </c>
      <c r="AU27" s="234" t="s">
        <v>2</v>
      </c>
      <c r="AV27" s="234" t="s">
        <v>2</v>
      </c>
      <c r="AW27" s="153">
        <f t="shared" si="0"/>
        <v>0</v>
      </c>
      <c r="AX27" s="268" t="s">
        <v>315</v>
      </c>
      <c r="AY27" s="145">
        <v>41559</v>
      </c>
      <c r="AZ27" s="7" t="s">
        <v>316</v>
      </c>
      <c r="BA27" s="145">
        <v>41923</v>
      </c>
      <c r="BB27" s="269" t="s">
        <v>393</v>
      </c>
      <c r="BC27" s="307"/>
      <c r="BD27" s="286"/>
    </row>
    <row r="28" spans="1:57" s="49" customFormat="1" ht="25.5" x14ac:dyDescent="0.2">
      <c r="A28" s="5">
        <v>23</v>
      </c>
      <c r="B28" s="5" t="s">
        <v>323</v>
      </c>
      <c r="C28" s="5" t="s">
        <v>481</v>
      </c>
      <c r="D28" s="5" t="s">
        <v>71</v>
      </c>
      <c r="E28" s="5">
        <v>2017</v>
      </c>
      <c r="F28" s="15" t="s">
        <v>482</v>
      </c>
      <c r="G28" s="5"/>
      <c r="H28" s="15" t="s">
        <v>21</v>
      </c>
      <c r="I28" s="5" t="s">
        <v>483</v>
      </c>
      <c r="J28" s="11">
        <v>2000</v>
      </c>
      <c r="K28" s="5" t="s">
        <v>484</v>
      </c>
      <c r="L28" s="5"/>
      <c r="M28" s="15" t="s">
        <v>240</v>
      </c>
      <c r="N28" s="5" t="s">
        <v>20</v>
      </c>
      <c r="O28" s="5"/>
      <c r="P28" s="5"/>
      <c r="Q28" s="5"/>
      <c r="R28" s="11"/>
      <c r="S28" s="11"/>
      <c r="T28" s="11"/>
      <c r="U28" s="11"/>
      <c r="V28" s="11"/>
      <c r="W28" s="11"/>
      <c r="X28" s="10"/>
      <c r="Y28" s="75">
        <v>14000</v>
      </c>
      <c r="Z28" s="10">
        <v>40400</v>
      </c>
      <c r="AA28" s="165">
        <v>36500</v>
      </c>
      <c r="AB28" s="165">
        <v>40400</v>
      </c>
      <c r="AC28" s="279">
        <v>46500</v>
      </c>
      <c r="AD28" s="280">
        <v>64575</v>
      </c>
      <c r="AE28" s="279">
        <v>64575</v>
      </c>
      <c r="AF28" s="10"/>
      <c r="AG28" s="11"/>
      <c r="AH28" s="11"/>
      <c r="AI28" s="11"/>
      <c r="AJ28" s="11"/>
      <c r="AK28" s="5"/>
      <c r="AL28" s="5"/>
      <c r="AM28" s="5"/>
      <c r="AN28" s="5"/>
      <c r="AO28" s="5">
        <v>64575</v>
      </c>
      <c r="AP28" s="142"/>
      <c r="AQ28" s="234" t="s">
        <v>2</v>
      </c>
      <c r="AR28" s="142"/>
      <c r="AS28" s="332"/>
      <c r="AT28" s="142"/>
      <c r="AU28" s="142"/>
      <c r="AV28" s="142"/>
      <c r="AW28" s="153">
        <f t="shared" si="0"/>
        <v>0</v>
      </c>
      <c r="AX28" s="268" t="s">
        <v>315</v>
      </c>
      <c r="AY28" s="145">
        <v>43021</v>
      </c>
      <c r="AZ28" s="7" t="s">
        <v>316</v>
      </c>
      <c r="BA28" s="145">
        <v>43020</v>
      </c>
      <c r="BB28" s="269" t="s">
        <v>393</v>
      </c>
      <c r="BC28" s="116"/>
      <c r="BD28" s="282"/>
      <c r="BE28" s="287"/>
    </row>
    <row r="29" spans="1:57" s="19" customFormat="1" ht="25.5" x14ac:dyDescent="0.2">
      <c r="A29" s="5">
        <v>24</v>
      </c>
      <c r="B29" s="5" t="s">
        <v>485</v>
      </c>
      <c r="C29" s="25" t="s">
        <v>486</v>
      </c>
      <c r="D29" s="25" t="s">
        <v>71</v>
      </c>
      <c r="E29" s="25">
        <v>2013</v>
      </c>
      <c r="F29" s="25" t="s">
        <v>487</v>
      </c>
      <c r="G29" s="25" t="s">
        <v>488</v>
      </c>
      <c r="H29" s="5" t="s">
        <v>489</v>
      </c>
      <c r="I29" s="5" t="s">
        <v>349</v>
      </c>
      <c r="J29" s="27">
        <v>1820</v>
      </c>
      <c r="K29" s="25"/>
      <c r="L29" s="25"/>
      <c r="M29" s="15" t="s">
        <v>240</v>
      </c>
      <c r="N29" s="25" t="s">
        <v>20</v>
      </c>
      <c r="O29" s="27">
        <v>7484</v>
      </c>
      <c r="P29" s="27">
        <v>27040</v>
      </c>
      <c r="Q29" s="27">
        <v>43000</v>
      </c>
      <c r="R29" s="11">
        <v>66300</v>
      </c>
      <c r="S29" s="12">
        <v>94469</v>
      </c>
      <c r="T29" s="12"/>
      <c r="U29" s="12">
        <v>0</v>
      </c>
      <c r="V29" s="12">
        <v>22300</v>
      </c>
      <c r="W29" s="12">
        <v>46109</v>
      </c>
      <c r="X29" s="12">
        <v>69000</v>
      </c>
      <c r="Y29" s="111">
        <v>114000</v>
      </c>
      <c r="Z29" s="13">
        <v>27600</v>
      </c>
      <c r="AA29" s="163">
        <v>25500</v>
      </c>
      <c r="AB29" s="163">
        <v>27600</v>
      </c>
      <c r="AC29" s="288">
        <v>31000</v>
      </c>
      <c r="AD29" s="76">
        <v>35300</v>
      </c>
      <c r="AE29" s="288">
        <v>35300</v>
      </c>
      <c r="AF29" s="13">
        <v>40200</v>
      </c>
      <c r="AG29" s="12">
        <v>44300</v>
      </c>
      <c r="AH29" s="12">
        <v>52000</v>
      </c>
      <c r="AI29" s="12"/>
      <c r="AJ29" s="12"/>
      <c r="AK29" s="289">
        <v>35000</v>
      </c>
      <c r="AL29" s="26">
        <v>41000</v>
      </c>
      <c r="AM29" s="26">
        <v>44600</v>
      </c>
      <c r="AN29" s="26">
        <v>60000</v>
      </c>
      <c r="AO29" s="26"/>
      <c r="AP29" s="142"/>
      <c r="AQ29" s="234" t="s">
        <v>2</v>
      </c>
      <c r="AR29" s="142"/>
      <c r="AS29" s="332"/>
      <c r="AT29" s="142"/>
      <c r="AU29" s="142"/>
      <c r="AV29" s="142"/>
      <c r="AW29" s="153">
        <f t="shared" si="0"/>
        <v>0</v>
      </c>
      <c r="AX29" s="268" t="s">
        <v>315</v>
      </c>
      <c r="AY29" s="145">
        <v>41612</v>
      </c>
      <c r="AZ29" s="7" t="s">
        <v>316</v>
      </c>
      <c r="BA29" s="145">
        <v>41976</v>
      </c>
      <c r="BB29" s="269" t="s">
        <v>393</v>
      </c>
      <c r="BC29" s="116" t="s">
        <v>238</v>
      </c>
      <c r="BD29" s="286"/>
    </row>
    <row r="30" spans="1:57" ht="38.25" x14ac:dyDescent="0.2">
      <c r="A30" s="5">
        <v>25</v>
      </c>
      <c r="B30" s="15" t="s">
        <v>451</v>
      </c>
      <c r="C30" s="28" t="s">
        <v>490</v>
      </c>
      <c r="D30" s="5" t="s">
        <v>77</v>
      </c>
      <c r="E30" s="5">
        <v>2009</v>
      </c>
      <c r="F30" s="5" t="s">
        <v>491</v>
      </c>
      <c r="G30" s="5" t="s">
        <v>492</v>
      </c>
      <c r="H30" s="5" t="s">
        <v>40</v>
      </c>
      <c r="I30" s="5" t="s">
        <v>39</v>
      </c>
      <c r="J30" s="11">
        <v>2960</v>
      </c>
      <c r="K30" s="5" t="s">
        <v>493</v>
      </c>
      <c r="L30" s="5" t="s">
        <v>4</v>
      </c>
      <c r="M30" s="15" t="s">
        <v>240</v>
      </c>
      <c r="N30" s="15" t="s">
        <v>37</v>
      </c>
      <c r="O30" s="5" t="s">
        <v>4</v>
      </c>
      <c r="P30" s="5" t="s">
        <v>4</v>
      </c>
      <c r="Q30" s="5">
        <v>8012</v>
      </c>
      <c r="R30" s="11">
        <v>19174</v>
      </c>
      <c r="S30" s="11">
        <v>43900</v>
      </c>
      <c r="T30" s="11">
        <v>65808</v>
      </c>
      <c r="U30" s="11">
        <v>86500</v>
      </c>
      <c r="V30" s="11">
        <v>110700</v>
      </c>
      <c r="W30" s="11">
        <v>131228</v>
      </c>
      <c r="X30" s="11">
        <v>153000</v>
      </c>
      <c r="Y30" s="74">
        <v>193000</v>
      </c>
      <c r="Z30" s="10">
        <v>21300</v>
      </c>
      <c r="AA30" s="165">
        <v>19400</v>
      </c>
      <c r="AB30" s="165">
        <v>21300</v>
      </c>
      <c r="AC30" s="279">
        <v>23000</v>
      </c>
      <c r="AD30" s="280">
        <v>25500</v>
      </c>
      <c r="AE30" s="279">
        <v>25500</v>
      </c>
      <c r="AF30" s="10">
        <v>27400</v>
      </c>
      <c r="AG30" s="11">
        <v>29700</v>
      </c>
      <c r="AH30" s="11">
        <v>34000</v>
      </c>
      <c r="AI30" s="11">
        <v>42000</v>
      </c>
      <c r="AJ30" s="11">
        <v>48500</v>
      </c>
      <c r="AK30" s="17">
        <v>64000</v>
      </c>
      <c r="AL30" s="5">
        <v>77000</v>
      </c>
      <c r="AM30" s="5">
        <v>100333</v>
      </c>
      <c r="AN30" s="5" t="s">
        <v>4</v>
      </c>
      <c r="AO30" s="5"/>
      <c r="AP30" s="142"/>
      <c r="AQ30" s="234" t="s">
        <v>2</v>
      </c>
      <c r="AR30" s="142"/>
      <c r="AS30" s="332"/>
      <c r="AT30" s="142"/>
      <c r="AU30" s="142"/>
      <c r="AV30" s="234" t="s">
        <v>2</v>
      </c>
      <c r="AW30" s="153">
        <f t="shared" si="0"/>
        <v>0</v>
      </c>
      <c r="AX30" s="268" t="s">
        <v>315</v>
      </c>
      <c r="AY30" s="145">
        <v>41622</v>
      </c>
      <c r="AZ30" s="7" t="s">
        <v>316</v>
      </c>
      <c r="BA30" s="145">
        <v>41986</v>
      </c>
      <c r="BB30" s="269" t="s">
        <v>393</v>
      </c>
      <c r="BC30" s="116" t="s">
        <v>238</v>
      </c>
    </row>
    <row r="31" spans="1:57" ht="40.5" x14ac:dyDescent="0.2">
      <c r="A31" s="5">
        <v>26</v>
      </c>
      <c r="B31" s="5" t="s">
        <v>14</v>
      </c>
      <c r="C31" s="28" t="s">
        <v>494</v>
      </c>
      <c r="D31" s="5" t="s">
        <v>149</v>
      </c>
      <c r="E31" s="5">
        <v>2015</v>
      </c>
      <c r="F31" s="5" t="s">
        <v>495</v>
      </c>
      <c r="G31" s="5" t="s">
        <v>16</v>
      </c>
      <c r="H31" s="5"/>
      <c r="I31" s="5" t="s">
        <v>351</v>
      </c>
      <c r="J31" s="11">
        <v>500</v>
      </c>
      <c r="K31" s="5" t="s">
        <v>496</v>
      </c>
      <c r="L31" s="5"/>
      <c r="M31" s="5" t="s">
        <v>4</v>
      </c>
      <c r="N31" s="5" t="s">
        <v>4</v>
      </c>
      <c r="O31" s="5"/>
      <c r="P31" s="5"/>
      <c r="Q31" s="263"/>
      <c r="R31" s="11"/>
      <c r="S31" s="11"/>
      <c r="T31" s="11"/>
      <c r="U31" s="11"/>
      <c r="V31" s="11"/>
      <c r="W31" s="11"/>
      <c r="X31" s="11" t="s">
        <v>4</v>
      </c>
      <c r="Y31" s="11" t="s">
        <v>4</v>
      </c>
      <c r="Z31" s="10">
        <v>8470</v>
      </c>
      <c r="AA31" s="165">
        <v>7590</v>
      </c>
      <c r="AB31" s="165">
        <v>8470</v>
      </c>
      <c r="AC31" s="279">
        <v>9880</v>
      </c>
      <c r="AD31" s="280">
        <v>11700</v>
      </c>
      <c r="AE31" s="279">
        <v>11700</v>
      </c>
      <c r="AF31" s="10">
        <f>4500 + 9700</f>
        <v>14200</v>
      </c>
      <c r="AG31" s="11">
        <v>17650.5</v>
      </c>
      <c r="AH31" s="11"/>
      <c r="AI31" s="11"/>
      <c r="AJ31" s="11"/>
      <c r="AK31" s="12"/>
      <c r="AL31" s="5"/>
      <c r="AM31" s="5"/>
      <c r="AN31" s="5"/>
      <c r="AO31" s="11">
        <f>5596.5 + 12054</f>
        <v>17650.5</v>
      </c>
      <c r="AP31" s="142"/>
      <c r="AQ31" s="234" t="s">
        <v>2</v>
      </c>
      <c r="AR31" s="142"/>
      <c r="AS31" s="332"/>
      <c r="AT31" s="234" t="s">
        <v>2</v>
      </c>
      <c r="AU31" s="234" t="s">
        <v>2</v>
      </c>
      <c r="AV31" s="234" t="s">
        <v>2</v>
      </c>
      <c r="AW31" s="153">
        <f t="shared" si="0"/>
        <v>0</v>
      </c>
      <c r="AX31" s="268" t="s">
        <v>315</v>
      </c>
      <c r="AY31" s="145">
        <v>42719</v>
      </c>
      <c r="AZ31" s="7" t="s">
        <v>316</v>
      </c>
      <c r="BA31" s="145">
        <v>43083</v>
      </c>
      <c r="BB31" s="269" t="s">
        <v>393</v>
      </c>
      <c r="BC31" s="34" t="s">
        <v>520</v>
      </c>
      <c r="BD31" s="290" t="s">
        <v>497</v>
      </c>
    </row>
    <row r="32" spans="1:57" ht="40.5" x14ac:dyDescent="0.2">
      <c r="A32" s="5">
        <v>27</v>
      </c>
      <c r="B32" s="5" t="s">
        <v>14</v>
      </c>
      <c r="C32" s="28" t="s">
        <v>498</v>
      </c>
      <c r="D32" s="5" t="s">
        <v>149</v>
      </c>
      <c r="E32" s="5">
        <v>2015</v>
      </c>
      <c r="F32" s="5" t="s">
        <v>495</v>
      </c>
      <c r="G32" s="5"/>
      <c r="H32" s="5"/>
      <c r="I32" s="5" t="s">
        <v>351</v>
      </c>
      <c r="J32" s="11">
        <v>500</v>
      </c>
      <c r="K32" s="5" t="s">
        <v>499</v>
      </c>
      <c r="L32" s="5"/>
      <c r="M32" s="5" t="s">
        <v>4</v>
      </c>
      <c r="N32" s="5" t="s">
        <v>4</v>
      </c>
      <c r="O32" s="5"/>
      <c r="P32" s="5"/>
      <c r="Q32" s="263"/>
      <c r="R32" s="11"/>
      <c r="S32" s="11"/>
      <c r="T32" s="11"/>
      <c r="U32" s="11"/>
      <c r="V32" s="11"/>
      <c r="W32" s="11"/>
      <c r="X32" s="11" t="s">
        <v>4</v>
      </c>
      <c r="Y32" s="11" t="s">
        <v>4</v>
      </c>
      <c r="Z32" s="10">
        <v>8470</v>
      </c>
      <c r="AA32" s="165">
        <v>7590</v>
      </c>
      <c r="AB32" s="165">
        <v>8470</v>
      </c>
      <c r="AC32" s="279">
        <v>9880</v>
      </c>
      <c r="AD32" s="280">
        <v>11700</v>
      </c>
      <c r="AE32" s="279">
        <v>11700</v>
      </c>
      <c r="AF32" s="10">
        <f>4500 + 9700</f>
        <v>14200</v>
      </c>
      <c r="AG32" s="11">
        <v>17650.5</v>
      </c>
      <c r="AH32" s="11"/>
      <c r="AI32" s="11"/>
      <c r="AJ32" s="11"/>
      <c r="AK32" s="12"/>
      <c r="AL32" s="5"/>
      <c r="AM32" s="5"/>
      <c r="AN32" s="5"/>
      <c r="AO32" s="11">
        <f>5596.5 + 12054</f>
        <v>17650.5</v>
      </c>
      <c r="AP32" s="142"/>
      <c r="AQ32" s="234" t="s">
        <v>2</v>
      </c>
      <c r="AR32" s="142"/>
      <c r="AS32" s="332"/>
      <c r="AT32" s="234" t="s">
        <v>2</v>
      </c>
      <c r="AU32" s="234" t="s">
        <v>2</v>
      </c>
      <c r="AV32" s="234" t="s">
        <v>2</v>
      </c>
      <c r="AW32" s="153">
        <f t="shared" si="0"/>
        <v>0</v>
      </c>
      <c r="AX32" s="268" t="s">
        <v>315</v>
      </c>
      <c r="AY32" s="145">
        <v>42719</v>
      </c>
      <c r="AZ32" s="7" t="s">
        <v>316</v>
      </c>
      <c r="BA32" s="145">
        <v>43083</v>
      </c>
      <c r="BB32" s="269" t="s">
        <v>393</v>
      </c>
      <c r="BC32" s="34" t="s">
        <v>520</v>
      </c>
      <c r="BD32" s="290" t="s">
        <v>497</v>
      </c>
    </row>
    <row r="33" spans="1:57" s="48" customFormat="1" ht="25.5" x14ac:dyDescent="0.2">
      <c r="A33" s="5">
        <v>28</v>
      </c>
      <c r="B33" s="5" t="s">
        <v>500</v>
      </c>
      <c r="C33" s="5" t="s">
        <v>501</v>
      </c>
      <c r="D33" s="5" t="s">
        <v>77</v>
      </c>
      <c r="E33" s="5">
        <v>2015</v>
      </c>
      <c r="F33" s="5" t="s">
        <v>495</v>
      </c>
      <c r="G33" s="5"/>
      <c r="H33" s="5" t="s">
        <v>502</v>
      </c>
      <c r="I33" s="25" t="s">
        <v>503</v>
      </c>
      <c r="J33" s="11">
        <v>3500</v>
      </c>
      <c r="K33" s="5" t="s">
        <v>504</v>
      </c>
      <c r="L33" s="5"/>
      <c r="M33" s="15" t="s">
        <v>240</v>
      </c>
      <c r="N33" s="25" t="s">
        <v>20</v>
      </c>
      <c r="O33" s="11"/>
      <c r="P33" s="11"/>
      <c r="Q33" s="11"/>
      <c r="R33" s="11"/>
      <c r="S33" s="12"/>
      <c r="T33" s="12"/>
      <c r="U33" s="12"/>
      <c r="V33" s="12"/>
      <c r="W33" s="12"/>
      <c r="X33" s="12">
        <v>7100</v>
      </c>
      <c r="Y33" s="111">
        <v>32000</v>
      </c>
      <c r="Z33" s="13">
        <v>57400</v>
      </c>
      <c r="AA33" s="163">
        <v>51600</v>
      </c>
      <c r="AB33" s="163">
        <v>57400</v>
      </c>
      <c r="AC33" s="288">
        <v>65000</v>
      </c>
      <c r="AD33" s="76">
        <v>75000</v>
      </c>
      <c r="AE33" s="288">
        <v>75000</v>
      </c>
      <c r="AF33" s="13">
        <v>102000</v>
      </c>
      <c r="AG33" s="12">
        <v>117219</v>
      </c>
      <c r="AH33" s="12"/>
      <c r="AI33" s="12"/>
      <c r="AJ33" s="12"/>
      <c r="AK33" s="12"/>
      <c r="AL33" s="12"/>
      <c r="AM33" s="12"/>
      <c r="AN33" s="12"/>
      <c r="AO33" s="12">
        <v>117219</v>
      </c>
      <c r="AP33" s="142"/>
      <c r="AQ33" s="234" t="s">
        <v>2</v>
      </c>
      <c r="AR33" s="142"/>
      <c r="AS33" s="332"/>
      <c r="AT33" s="142"/>
      <c r="AU33" s="142"/>
      <c r="AV33" s="234" t="s">
        <v>2</v>
      </c>
      <c r="AW33" s="153">
        <f t="shared" si="0"/>
        <v>0</v>
      </c>
      <c r="AX33" s="268" t="s">
        <v>315</v>
      </c>
      <c r="AY33" s="145">
        <v>42722</v>
      </c>
      <c r="AZ33" s="7" t="s">
        <v>316</v>
      </c>
      <c r="BA33" s="145">
        <v>43086</v>
      </c>
      <c r="BB33" s="269" t="s">
        <v>393</v>
      </c>
      <c r="BC33" s="308" t="s">
        <v>238</v>
      </c>
      <c r="BD33" s="291" t="s">
        <v>505</v>
      </c>
      <c r="BE33" s="291"/>
    </row>
    <row r="34" spans="1:57" ht="25.5" x14ac:dyDescent="0.2">
      <c r="A34" s="5">
        <v>29</v>
      </c>
      <c r="B34" s="292" t="s">
        <v>36</v>
      </c>
      <c r="C34" s="5" t="s">
        <v>506</v>
      </c>
      <c r="D34" s="293" t="s">
        <v>10</v>
      </c>
      <c r="E34" s="15">
        <v>2013</v>
      </c>
      <c r="F34" s="15" t="s">
        <v>507</v>
      </c>
      <c r="G34" s="15" t="s">
        <v>4</v>
      </c>
      <c r="H34" s="15" t="s">
        <v>4</v>
      </c>
      <c r="I34" s="15" t="s">
        <v>508</v>
      </c>
      <c r="J34" s="17">
        <v>750</v>
      </c>
      <c r="K34" s="15" t="s">
        <v>33</v>
      </c>
      <c r="L34" s="23" t="s">
        <v>4</v>
      </c>
      <c r="M34" s="23" t="s">
        <v>4</v>
      </c>
      <c r="N34" s="15" t="s">
        <v>4</v>
      </c>
      <c r="O34" s="15" t="s">
        <v>4</v>
      </c>
      <c r="P34" s="15" t="s">
        <v>4</v>
      </c>
      <c r="Q34" s="292" t="s">
        <v>4</v>
      </c>
      <c r="R34" s="17" t="s">
        <v>4</v>
      </c>
      <c r="S34" s="17" t="s">
        <v>4</v>
      </c>
      <c r="T34" s="17" t="s">
        <v>4</v>
      </c>
      <c r="U34" s="11" t="s">
        <v>4</v>
      </c>
      <c r="V34" s="11" t="s">
        <v>4</v>
      </c>
      <c r="W34" s="11" t="s">
        <v>4</v>
      </c>
      <c r="X34" s="10" t="s">
        <v>4</v>
      </c>
      <c r="Y34" s="10" t="s">
        <v>4</v>
      </c>
      <c r="Z34" s="10" t="s">
        <v>4</v>
      </c>
      <c r="AA34" s="10" t="s">
        <v>4</v>
      </c>
      <c r="AB34" s="10" t="s">
        <v>4</v>
      </c>
      <c r="AC34" s="279" t="s">
        <v>4</v>
      </c>
      <c r="AD34" s="280" t="s">
        <v>4</v>
      </c>
      <c r="AE34" s="279" t="s">
        <v>4</v>
      </c>
      <c r="AF34" s="10" t="s">
        <v>4</v>
      </c>
      <c r="AG34" s="11" t="s">
        <v>4</v>
      </c>
      <c r="AH34" s="11" t="s">
        <v>4</v>
      </c>
      <c r="AI34" s="17" t="s">
        <v>4</v>
      </c>
      <c r="AJ34" s="17" t="s">
        <v>4</v>
      </c>
      <c r="AK34" s="18" t="s">
        <v>4</v>
      </c>
      <c r="AL34" s="17" t="s">
        <v>4</v>
      </c>
      <c r="AM34" s="17" t="s">
        <v>4</v>
      </c>
      <c r="AN34" s="17" t="s">
        <v>4</v>
      </c>
      <c r="AO34" s="17"/>
      <c r="AP34" s="142"/>
      <c r="AQ34" s="234" t="s">
        <v>2</v>
      </c>
      <c r="AR34" s="234" t="s">
        <v>2</v>
      </c>
      <c r="AS34" s="306" t="s">
        <v>2</v>
      </c>
      <c r="AT34" s="234" t="s">
        <v>2</v>
      </c>
      <c r="AU34" s="234" t="s">
        <v>2</v>
      </c>
      <c r="AV34" s="234" t="s">
        <v>2</v>
      </c>
      <c r="AW34" s="153">
        <f t="shared" si="0"/>
        <v>0</v>
      </c>
      <c r="AX34" s="268" t="s">
        <v>315</v>
      </c>
      <c r="AY34" s="145">
        <v>41626</v>
      </c>
      <c r="AZ34" s="7" t="s">
        <v>316</v>
      </c>
      <c r="BA34" s="145">
        <v>41990</v>
      </c>
      <c r="BB34" s="269" t="s">
        <v>393</v>
      </c>
      <c r="BC34" s="294"/>
    </row>
    <row r="35" spans="1:57" s="19" customFormat="1" ht="25.5" x14ac:dyDescent="0.2">
      <c r="A35" s="5">
        <v>30</v>
      </c>
      <c r="B35" s="295" t="s">
        <v>509</v>
      </c>
      <c r="C35" s="28" t="s">
        <v>510</v>
      </c>
      <c r="D35" s="296" t="s">
        <v>511</v>
      </c>
      <c r="E35" s="79">
        <v>2017</v>
      </c>
      <c r="F35" s="79" t="s">
        <v>512</v>
      </c>
      <c r="G35" s="79"/>
      <c r="H35" s="79"/>
      <c r="I35" s="79" t="s">
        <v>513</v>
      </c>
      <c r="J35" s="297">
        <v>2000</v>
      </c>
      <c r="K35" s="79" t="s">
        <v>514</v>
      </c>
      <c r="L35" s="298"/>
      <c r="M35" s="23" t="s">
        <v>4</v>
      </c>
      <c r="N35" s="79"/>
      <c r="O35" s="79"/>
      <c r="P35" s="79"/>
      <c r="Q35" s="295"/>
      <c r="R35" s="297"/>
      <c r="S35" s="297"/>
      <c r="T35" s="297"/>
      <c r="U35" s="89"/>
      <c r="V35" s="89"/>
      <c r="W35" s="89"/>
      <c r="X35" s="299"/>
      <c r="Y35" s="299" t="s">
        <v>4</v>
      </c>
      <c r="Z35" s="299">
        <v>9700</v>
      </c>
      <c r="AA35" s="300">
        <v>8300</v>
      </c>
      <c r="AB35" s="300">
        <v>9700</v>
      </c>
      <c r="AC35" s="279">
        <v>11700</v>
      </c>
      <c r="AD35" s="301">
        <v>14610</v>
      </c>
      <c r="AE35" s="302">
        <v>14610</v>
      </c>
      <c r="AF35" s="299"/>
      <c r="AG35" s="89"/>
      <c r="AH35" s="89"/>
      <c r="AI35" s="297"/>
      <c r="AJ35" s="297"/>
      <c r="AK35" s="303"/>
      <c r="AL35" s="297"/>
      <c r="AM35" s="297"/>
      <c r="AN35" s="297"/>
      <c r="AO35" s="297">
        <v>14610</v>
      </c>
      <c r="AP35" s="142"/>
      <c r="AQ35" s="234" t="s">
        <v>2</v>
      </c>
      <c r="AR35" s="142"/>
      <c r="AS35" s="332"/>
      <c r="AT35" s="234" t="s">
        <v>2</v>
      </c>
      <c r="AU35" s="234" t="s">
        <v>2</v>
      </c>
      <c r="AV35" s="234" t="s">
        <v>2</v>
      </c>
      <c r="AW35" s="153">
        <f t="shared" si="0"/>
        <v>0</v>
      </c>
      <c r="AX35" s="268" t="s">
        <v>315</v>
      </c>
      <c r="AY35" s="145">
        <v>43090</v>
      </c>
      <c r="AZ35" s="7" t="s">
        <v>316</v>
      </c>
      <c r="BA35" s="145">
        <v>43454</v>
      </c>
      <c r="BB35" s="269" t="s">
        <v>393</v>
      </c>
      <c r="BC35" s="304"/>
      <c r="BD35" s="286"/>
    </row>
    <row r="36" spans="1:57" s="19" customFormat="1" ht="67.5" x14ac:dyDescent="0.2">
      <c r="A36" s="5">
        <v>31</v>
      </c>
      <c r="B36" s="263" t="s">
        <v>515</v>
      </c>
      <c r="C36" s="5" t="s">
        <v>516</v>
      </c>
      <c r="D36" s="264" t="s">
        <v>154</v>
      </c>
      <c r="E36" s="5">
        <v>2014</v>
      </c>
      <c r="F36" s="5" t="s">
        <v>419</v>
      </c>
      <c r="G36" s="5"/>
      <c r="H36" s="5" t="s">
        <v>517</v>
      </c>
      <c r="I36" s="5" t="s">
        <v>352</v>
      </c>
      <c r="J36" s="11">
        <v>6500</v>
      </c>
      <c r="K36" s="5" t="s">
        <v>518</v>
      </c>
      <c r="L36" s="30">
        <v>12357713</v>
      </c>
      <c r="M36" s="5"/>
      <c r="N36" s="32"/>
      <c r="O36" s="5"/>
      <c r="P36" s="5"/>
      <c r="Q36" s="263"/>
      <c r="R36" s="11"/>
      <c r="S36" s="11"/>
      <c r="T36" s="11"/>
      <c r="U36" s="11"/>
      <c r="V36" s="11"/>
      <c r="W36" s="11">
        <v>387</v>
      </c>
      <c r="X36" s="11"/>
      <c r="Y36" s="74"/>
      <c r="Z36" s="10">
        <v>156900</v>
      </c>
      <c r="AA36" s="165">
        <v>138900</v>
      </c>
      <c r="AB36" s="165">
        <v>156900</v>
      </c>
      <c r="AC36" s="279">
        <v>169000</v>
      </c>
      <c r="AD36" s="280">
        <v>191100</v>
      </c>
      <c r="AE36" s="279">
        <v>191100</v>
      </c>
      <c r="AF36" s="10">
        <v>219714</v>
      </c>
      <c r="AG36" s="11">
        <v>243360</v>
      </c>
      <c r="AH36" s="11">
        <v>278257</v>
      </c>
      <c r="AI36" s="11"/>
      <c r="AJ36" s="11"/>
      <c r="AK36" s="11"/>
      <c r="AL36" s="11"/>
      <c r="AM36" s="11"/>
      <c r="AN36" s="11"/>
      <c r="AO36" s="11">
        <v>278257</v>
      </c>
      <c r="AP36" s="142"/>
      <c r="AQ36" s="234" t="s">
        <v>2</v>
      </c>
      <c r="AR36" s="142"/>
      <c r="AS36" s="332"/>
      <c r="AT36" s="142"/>
      <c r="AU36" s="234" t="s">
        <v>2</v>
      </c>
      <c r="AV36" s="234" t="s">
        <v>2</v>
      </c>
      <c r="AW36" s="153">
        <f t="shared" si="0"/>
        <v>0</v>
      </c>
      <c r="AX36" s="268" t="s">
        <v>315</v>
      </c>
      <c r="AY36" s="145">
        <v>41630</v>
      </c>
      <c r="AZ36" s="7" t="s">
        <v>316</v>
      </c>
      <c r="BA36" s="145">
        <v>41994</v>
      </c>
      <c r="BB36" s="269" t="s">
        <v>393</v>
      </c>
      <c r="BC36" s="34" t="s">
        <v>521</v>
      </c>
      <c r="BD36" s="305"/>
    </row>
    <row r="37" spans="1:57" ht="20.100000000000001" customHeight="1" x14ac:dyDescent="0.2">
      <c r="A37" s="122"/>
      <c r="B37" s="337"/>
      <c r="C37" s="337"/>
      <c r="D37" s="337"/>
      <c r="E37" s="122"/>
      <c r="F37" s="122"/>
      <c r="G37" s="122"/>
      <c r="H37" s="122"/>
      <c r="I37" s="19"/>
      <c r="J37" s="19"/>
      <c r="K37" s="19"/>
      <c r="L37" s="39"/>
      <c r="M37" s="40"/>
      <c r="N37" s="157"/>
      <c r="O37" s="122"/>
      <c r="P37" s="122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9"/>
      <c r="AI37" s="37"/>
      <c r="AJ37" s="123"/>
      <c r="AK37" s="123"/>
      <c r="AL37" s="123"/>
      <c r="AM37" s="122"/>
      <c r="AN37" s="19"/>
      <c r="AO37" s="19"/>
      <c r="AP37" s="215">
        <f>SUM(AP6:AP36)</f>
        <v>0</v>
      </c>
      <c r="AQ37" s="189" t="s">
        <v>2</v>
      </c>
      <c r="AR37" s="215">
        <f t="shared" ref="AR37:AT37" si="1">SUM(AR6:AR36)</f>
        <v>0</v>
      </c>
      <c r="AS37" s="189" t="s">
        <v>2</v>
      </c>
      <c r="AT37" s="215">
        <f t="shared" si="1"/>
        <v>0</v>
      </c>
      <c r="AU37" s="215">
        <f t="shared" ref="AU37" si="2">SUM(AU6:AU36)</f>
        <v>0</v>
      </c>
      <c r="AV37" s="215">
        <f t="shared" ref="AV37" si="3">SUM(AV6:AV36)</f>
        <v>0</v>
      </c>
      <c r="AW37" s="215">
        <f>SUM(AW6:AW36)</f>
        <v>0</v>
      </c>
      <c r="AX37" s="352" t="s">
        <v>370</v>
      </c>
      <c r="AY37" s="353"/>
      <c r="AZ37" s="353"/>
      <c r="BA37" s="354"/>
      <c r="BB37" s="19"/>
      <c r="BC37" s="124"/>
    </row>
    <row r="38" spans="1:57" ht="20.100000000000001" customHeight="1" x14ac:dyDescent="0.2">
      <c r="A38" s="98" t="s">
        <v>1</v>
      </c>
      <c r="B38" s="99" t="s">
        <v>0</v>
      </c>
      <c r="C38" s="122"/>
      <c r="D38" s="122"/>
      <c r="E38" s="122"/>
      <c r="F38" s="122"/>
      <c r="G38" s="122"/>
      <c r="H38" s="122"/>
      <c r="I38" s="19"/>
      <c r="J38" s="19"/>
      <c r="K38" s="19"/>
      <c r="L38" s="39"/>
      <c r="M38" s="38"/>
      <c r="N38" s="157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9"/>
      <c r="AO38" s="19"/>
      <c r="AP38" s="351">
        <f>SUM(AP37:AV37)</f>
        <v>0</v>
      </c>
      <c r="AQ38" s="351"/>
      <c r="AR38" s="351"/>
      <c r="AS38" s="351"/>
      <c r="AT38" s="351"/>
      <c r="AU38" s="351"/>
      <c r="AV38" s="351"/>
      <c r="AW38" s="237"/>
      <c r="AX38" s="355" t="s">
        <v>371</v>
      </c>
      <c r="AY38" s="356"/>
      <c r="AZ38" s="356"/>
      <c r="BA38" s="357"/>
      <c r="BB38" s="19"/>
      <c r="BC38" s="19"/>
    </row>
    <row r="39" spans="1:57" ht="25.5" x14ac:dyDescent="0.2">
      <c r="A39" s="5">
        <v>32</v>
      </c>
      <c r="B39" s="263" t="s">
        <v>390</v>
      </c>
      <c r="C39" s="5" t="s">
        <v>104</v>
      </c>
      <c r="D39" s="264" t="s">
        <v>391</v>
      </c>
      <c r="E39" s="5">
        <v>2014</v>
      </c>
      <c r="F39" s="83" t="s">
        <v>4</v>
      </c>
      <c r="G39" s="83" t="s">
        <v>4</v>
      </c>
      <c r="H39" s="83" t="s">
        <v>4</v>
      </c>
      <c r="I39" s="83" t="s">
        <v>4</v>
      </c>
      <c r="J39" s="8" t="s">
        <v>4</v>
      </c>
      <c r="K39" s="5" t="s">
        <v>392</v>
      </c>
      <c r="L39" s="83"/>
      <c r="M39" s="83" t="s">
        <v>4</v>
      </c>
      <c r="N39" s="83" t="s">
        <v>4</v>
      </c>
      <c r="O39" s="83" t="s">
        <v>4</v>
      </c>
      <c r="P39" s="83" t="s">
        <v>4</v>
      </c>
      <c r="Q39" s="83" t="s">
        <v>4</v>
      </c>
      <c r="R39" s="83" t="s">
        <v>4</v>
      </c>
      <c r="S39" s="83" t="s">
        <v>4</v>
      </c>
      <c r="T39" s="83" t="s">
        <v>4</v>
      </c>
      <c r="U39" s="83" t="s">
        <v>4</v>
      </c>
      <c r="V39" s="83" t="s">
        <v>4</v>
      </c>
      <c r="W39" s="83" t="s">
        <v>4</v>
      </c>
      <c r="X39" s="83" t="s">
        <v>4</v>
      </c>
      <c r="Y39" s="83" t="s">
        <v>4</v>
      </c>
      <c r="Z39" s="83" t="s">
        <v>4</v>
      </c>
      <c r="AA39" s="83" t="s">
        <v>4</v>
      </c>
      <c r="AB39" s="83" t="s">
        <v>4</v>
      </c>
      <c r="AC39" s="266" t="s">
        <v>4</v>
      </c>
      <c r="AD39" s="265" t="s">
        <v>4</v>
      </c>
      <c r="AE39" s="267" t="s">
        <v>4</v>
      </c>
      <c r="AF39" s="83" t="s">
        <v>4</v>
      </c>
      <c r="AG39" s="83" t="s">
        <v>4</v>
      </c>
      <c r="AH39" s="83" t="s">
        <v>4</v>
      </c>
      <c r="AI39" s="83" t="s">
        <v>4</v>
      </c>
      <c r="AJ39" s="83" t="s">
        <v>4</v>
      </c>
      <c r="AK39" s="83" t="s">
        <v>4</v>
      </c>
      <c r="AL39" s="83" t="s">
        <v>4</v>
      </c>
      <c r="AM39" s="83" t="s">
        <v>4</v>
      </c>
      <c r="AN39" s="83" t="s">
        <v>4</v>
      </c>
      <c r="AO39" s="83" t="s">
        <v>4</v>
      </c>
      <c r="AP39" s="142"/>
      <c r="AQ39" s="234" t="s">
        <v>2</v>
      </c>
      <c r="AR39" s="234" t="s">
        <v>2</v>
      </c>
      <c r="AS39" s="306" t="s">
        <v>2</v>
      </c>
      <c r="AT39" s="234" t="s">
        <v>2</v>
      </c>
      <c r="AU39" s="234" t="s">
        <v>2</v>
      </c>
      <c r="AV39" s="234" t="s">
        <v>2</v>
      </c>
      <c r="AW39" s="153">
        <f>SUM(AP39:AR39,AT39:AV39)</f>
        <v>0</v>
      </c>
      <c r="AX39" s="7" t="s">
        <v>316</v>
      </c>
      <c r="AY39" s="145">
        <v>41640</v>
      </c>
      <c r="AZ39" s="7" t="s">
        <v>316</v>
      </c>
      <c r="BA39" s="145">
        <v>42004</v>
      </c>
      <c r="BB39" s="269" t="s">
        <v>393</v>
      </c>
      <c r="BC39" s="116" t="s">
        <v>394</v>
      </c>
    </row>
    <row r="40" spans="1:57" ht="25.5" x14ac:dyDescent="0.2">
      <c r="A40" s="5">
        <v>33</v>
      </c>
      <c r="B40" s="263" t="s">
        <v>395</v>
      </c>
      <c r="C40" s="5" t="s">
        <v>104</v>
      </c>
      <c r="D40" s="264" t="s">
        <v>103</v>
      </c>
      <c r="E40" s="5">
        <v>2015</v>
      </c>
      <c r="F40" s="83" t="s">
        <v>4</v>
      </c>
      <c r="G40" s="83" t="s">
        <v>4</v>
      </c>
      <c r="H40" s="83" t="s">
        <v>4</v>
      </c>
      <c r="I40" s="83" t="s">
        <v>4</v>
      </c>
      <c r="J40" s="8" t="s">
        <v>4</v>
      </c>
      <c r="K40" s="5" t="s">
        <v>396</v>
      </c>
      <c r="L40" s="83"/>
      <c r="M40" s="83"/>
      <c r="N40" s="83"/>
      <c r="O40" s="83" t="s">
        <v>4</v>
      </c>
      <c r="P40" s="83" t="s">
        <v>4</v>
      </c>
      <c r="Q40" s="83" t="s">
        <v>4</v>
      </c>
      <c r="R40" s="83" t="s">
        <v>4</v>
      </c>
      <c r="S40" s="83" t="s">
        <v>4</v>
      </c>
      <c r="T40" s="83" t="s">
        <v>4</v>
      </c>
      <c r="U40" s="83" t="s">
        <v>4</v>
      </c>
      <c r="V40" s="83" t="s">
        <v>4</v>
      </c>
      <c r="W40" s="83" t="s">
        <v>4</v>
      </c>
      <c r="X40" s="83" t="s">
        <v>4</v>
      </c>
      <c r="Y40" s="83" t="s">
        <v>4</v>
      </c>
      <c r="Z40" s="83" t="s">
        <v>4</v>
      </c>
      <c r="AA40" s="83" t="s">
        <v>4</v>
      </c>
      <c r="AB40" s="83" t="s">
        <v>4</v>
      </c>
      <c r="AC40" s="267" t="s">
        <v>4</v>
      </c>
      <c r="AD40" s="265" t="s">
        <v>4</v>
      </c>
      <c r="AE40" s="267" t="s">
        <v>4</v>
      </c>
      <c r="AF40" s="83" t="s">
        <v>4</v>
      </c>
      <c r="AG40" s="83" t="s">
        <v>4</v>
      </c>
      <c r="AH40" s="83" t="s">
        <v>4</v>
      </c>
      <c r="AI40" s="83" t="s">
        <v>4</v>
      </c>
      <c r="AJ40" s="83" t="s">
        <v>4</v>
      </c>
      <c r="AK40" s="83" t="s">
        <v>4</v>
      </c>
      <c r="AL40" s="83" t="s">
        <v>4</v>
      </c>
      <c r="AM40" s="83" t="s">
        <v>4</v>
      </c>
      <c r="AN40" s="83" t="s">
        <v>4</v>
      </c>
      <c r="AO40" s="83" t="s">
        <v>4</v>
      </c>
      <c r="AP40" s="142"/>
      <c r="AQ40" s="234" t="s">
        <v>2</v>
      </c>
      <c r="AR40" s="234" t="s">
        <v>2</v>
      </c>
      <c r="AS40" s="306" t="s">
        <v>2</v>
      </c>
      <c r="AT40" s="142"/>
      <c r="AU40" s="234" t="s">
        <v>2</v>
      </c>
      <c r="AV40" s="234" t="s">
        <v>2</v>
      </c>
      <c r="AW40" s="153">
        <f t="shared" ref="AW40:AW69" si="4">SUM(AP40:AR40,AT40:AV40)</f>
        <v>0</v>
      </c>
      <c r="AX40" s="7" t="s">
        <v>316</v>
      </c>
      <c r="AY40" s="145">
        <v>41640</v>
      </c>
      <c r="AZ40" s="7" t="s">
        <v>316</v>
      </c>
      <c r="BA40" s="145">
        <v>42004</v>
      </c>
      <c r="BB40" s="269" t="s">
        <v>393</v>
      </c>
      <c r="BC40" s="116"/>
    </row>
    <row r="41" spans="1:57" ht="25.5" x14ac:dyDescent="0.2">
      <c r="A41" s="5">
        <v>34</v>
      </c>
      <c r="B41" s="5" t="s">
        <v>237</v>
      </c>
      <c r="C41" s="5" t="s">
        <v>397</v>
      </c>
      <c r="D41" s="15" t="s">
        <v>154</v>
      </c>
      <c r="E41" s="15">
        <v>1980</v>
      </c>
      <c r="F41" s="15" t="s">
        <v>398</v>
      </c>
      <c r="G41" s="15" t="s">
        <v>399</v>
      </c>
      <c r="H41" s="15" t="s">
        <v>400</v>
      </c>
      <c r="I41" s="15" t="s">
        <v>401</v>
      </c>
      <c r="J41" s="17">
        <v>5170</v>
      </c>
      <c r="K41" s="15">
        <v>2303</v>
      </c>
      <c r="L41" s="15">
        <v>59968</v>
      </c>
      <c r="M41" s="15" t="s">
        <v>240</v>
      </c>
      <c r="N41" s="15" t="s">
        <v>4</v>
      </c>
      <c r="O41" s="83"/>
      <c r="P41" s="83"/>
      <c r="Q41" s="83"/>
      <c r="R41" s="83"/>
      <c r="S41" s="83"/>
      <c r="T41" s="83"/>
      <c r="U41" s="83"/>
      <c r="V41" s="83"/>
      <c r="W41" s="83"/>
      <c r="X41" s="83" t="s">
        <v>4</v>
      </c>
      <c r="Y41" s="83" t="s">
        <v>4</v>
      </c>
      <c r="Z41" s="83" t="s">
        <v>4</v>
      </c>
      <c r="AA41" s="83" t="s">
        <v>4</v>
      </c>
      <c r="AB41" s="83" t="s">
        <v>4</v>
      </c>
      <c r="AC41" s="266" t="s">
        <v>4</v>
      </c>
      <c r="AD41" s="265" t="s">
        <v>4</v>
      </c>
      <c r="AE41" s="267" t="s">
        <v>4</v>
      </c>
      <c r="AF41" s="83" t="s">
        <v>4</v>
      </c>
      <c r="AG41" s="83"/>
      <c r="AH41" s="83"/>
      <c r="AI41" s="83"/>
      <c r="AJ41" s="83"/>
      <c r="AK41" s="83"/>
      <c r="AL41" s="83"/>
      <c r="AM41" s="83"/>
      <c r="AN41" s="83"/>
      <c r="AO41" s="83"/>
      <c r="AP41" s="142"/>
      <c r="AQ41" s="234" t="s">
        <v>2</v>
      </c>
      <c r="AR41" s="234" t="s">
        <v>2</v>
      </c>
      <c r="AS41" s="306" t="s">
        <v>2</v>
      </c>
      <c r="AT41" s="142"/>
      <c r="AU41" s="234" t="s">
        <v>2</v>
      </c>
      <c r="AV41" s="234" t="s">
        <v>2</v>
      </c>
      <c r="AW41" s="153">
        <f t="shared" si="4"/>
        <v>0</v>
      </c>
      <c r="AX41" s="7" t="s">
        <v>316</v>
      </c>
      <c r="AY41" s="145">
        <v>41640</v>
      </c>
      <c r="AZ41" s="7" t="s">
        <v>316</v>
      </c>
      <c r="BA41" s="145">
        <v>42004</v>
      </c>
      <c r="BB41" s="269" t="s">
        <v>393</v>
      </c>
      <c r="BC41" s="62"/>
    </row>
    <row r="42" spans="1:57" ht="25.5" x14ac:dyDescent="0.2">
      <c r="A42" s="5">
        <v>35</v>
      </c>
      <c r="B42" s="5" t="s">
        <v>402</v>
      </c>
      <c r="C42" s="5" t="s">
        <v>403</v>
      </c>
      <c r="D42" s="15" t="s">
        <v>154</v>
      </c>
      <c r="E42" s="15">
        <v>1985</v>
      </c>
      <c r="F42" s="15" t="s">
        <v>404</v>
      </c>
      <c r="G42" s="15" t="s">
        <v>399</v>
      </c>
      <c r="H42" s="15" t="s">
        <v>342</v>
      </c>
      <c r="I42" s="15" t="s">
        <v>405</v>
      </c>
      <c r="J42" s="17">
        <v>2886</v>
      </c>
      <c r="K42" s="15">
        <v>540349</v>
      </c>
      <c r="L42" s="15">
        <v>394381</v>
      </c>
      <c r="M42" s="15" t="s">
        <v>240</v>
      </c>
      <c r="N42" s="15" t="s">
        <v>4</v>
      </c>
      <c r="O42" s="83"/>
      <c r="P42" s="83"/>
      <c r="Q42" s="83"/>
      <c r="R42" s="83"/>
      <c r="S42" s="83"/>
      <c r="T42" s="83"/>
      <c r="U42" s="83"/>
      <c r="V42" s="83"/>
      <c r="W42" s="83"/>
      <c r="X42" s="83" t="s">
        <v>4</v>
      </c>
      <c r="Y42" s="83" t="s">
        <v>4</v>
      </c>
      <c r="Z42" s="83" t="s">
        <v>4</v>
      </c>
      <c r="AA42" s="83" t="s">
        <v>4</v>
      </c>
      <c r="AB42" s="83" t="s">
        <v>4</v>
      </c>
      <c r="AC42" s="267" t="s">
        <v>4</v>
      </c>
      <c r="AD42" s="265" t="s">
        <v>4</v>
      </c>
      <c r="AE42" s="267" t="s">
        <v>4</v>
      </c>
      <c r="AF42" s="83" t="s">
        <v>4</v>
      </c>
      <c r="AG42" s="83"/>
      <c r="AH42" s="83"/>
      <c r="AI42" s="83"/>
      <c r="AJ42" s="83"/>
      <c r="AK42" s="83"/>
      <c r="AL42" s="83"/>
      <c r="AM42" s="83"/>
      <c r="AN42" s="83"/>
      <c r="AO42" s="83"/>
      <c r="AP42" s="142"/>
      <c r="AQ42" s="234" t="s">
        <v>2</v>
      </c>
      <c r="AR42" s="234" t="s">
        <v>2</v>
      </c>
      <c r="AS42" s="306" t="s">
        <v>2</v>
      </c>
      <c r="AT42" s="142"/>
      <c r="AU42" s="234" t="s">
        <v>2</v>
      </c>
      <c r="AV42" s="234" t="s">
        <v>2</v>
      </c>
      <c r="AW42" s="153">
        <f t="shared" si="4"/>
        <v>0</v>
      </c>
      <c r="AX42" s="7" t="s">
        <v>316</v>
      </c>
      <c r="AY42" s="145">
        <v>41640</v>
      </c>
      <c r="AZ42" s="7" t="s">
        <v>316</v>
      </c>
      <c r="BA42" s="145">
        <v>42004</v>
      </c>
      <c r="BB42" s="269" t="s">
        <v>393</v>
      </c>
      <c r="BC42" s="64"/>
    </row>
    <row r="43" spans="1:57" ht="24.95" customHeight="1" x14ac:dyDescent="0.2">
      <c r="A43" s="5">
        <v>36</v>
      </c>
      <c r="B43" s="5" t="s">
        <v>406</v>
      </c>
      <c r="C43" s="5" t="s">
        <v>407</v>
      </c>
      <c r="D43" s="15" t="s">
        <v>10</v>
      </c>
      <c r="E43" s="15">
        <v>1987</v>
      </c>
      <c r="F43" s="15" t="s">
        <v>408</v>
      </c>
      <c r="G43" s="15" t="s">
        <v>409</v>
      </c>
      <c r="H43" s="15" t="s">
        <v>4</v>
      </c>
      <c r="I43" s="15" t="s">
        <v>348</v>
      </c>
      <c r="J43" s="17">
        <v>5630</v>
      </c>
      <c r="K43" s="15">
        <v>43969</v>
      </c>
      <c r="L43" s="15" t="s">
        <v>4</v>
      </c>
      <c r="M43" s="15" t="s">
        <v>4</v>
      </c>
      <c r="N43" s="15" t="s">
        <v>4</v>
      </c>
      <c r="O43" s="83"/>
      <c r="P43" s="83"/>
      <c r="Q43" s="83"/>
      <c r="R43" s="83"/>
      <c r="S43" s="83"/>
      <c r="T43" s="83"/>
      <c r="U43" s="83"/>
      <c r="V43" s="83"/>
      <c r="W43" s="83"/>
      <c r="X43" s="83" t="s">
        <v>4</v>
      </c>
      <c r="Y43" s="83" t="s">
        <v>4</v>
      </c>
      <c r="Z43" s="83" t="s">
        <v>4</v>
      </c>
      <c r="AA43" s="83" t="s">
        <v>4</v>
      </c>
      <c r="AB43" s="83" t="s">
        <v>4</v>
      </c>
      <c r="AC43" s="267" t="s">
        <v>4</v>
      </c>
      <c r="AD43" s="265" t="s">
        <v>4</v>
      </c>
      <c r="AE43" s="267" t="s">
        <v>4</v>
      </c>
      <c r="AF43" s="83" t="s">
        <v>4</v>
      </c>
      <c r="AG43" s="83"/>
      <c r="AH43" s="83"/>
      <c r="AI43" s="83"/>
      <c r="AJ43" s="83"/>
      <c r="AK43" s="83"/>
      <c r="AL43" s="83"/>
      <c r="AM43" s="83"/>
      <c r="AN43" s="83"/>
      <c r="AO43" s="83"/>
      <c r="AP43" s="142"/>
      <c r="AQ43" s="234" t="s">
        <v>2</v>
      </c>
      <c r="AR43" s="234" t="s">
        <v>2</v>
      </c>
      <c r="AS43" s="306" t="s">
        <v>2</v>
      </c>
      <c r="AT43" s="234" t="s">
        <v>2</v>
      </c>
      <c r="AU43" s="234" t="s">
        <v>2</v>
      </c>
      <c r="AV43" s="234" t="s">
        <v>2</v>
      </c>
      <c r="AW43" s="153">
        <f t="shared" si="4"/>
        <v>0</v>
      </c>
      <c r="AX43" s="7" t="s">
        <v>316</v>
      </c>
      <c r="AY43" s="145">
        <v>41640</v>
      </c>
      <c r="AZ43" s="7" t="s">
        <v>316</v>
      </c>
      <c r="BA43" s="145">
        <v>42004</v>
      </c>
      <c r="BB43" s="269" t="s">
        <v>393</v>
      </c>
      <c r="BC43" s="64"/>
    </row>
    <row r="44" spans="1:57" ht="24.95" customHeight="1" x14ac:dyDescent="0.2">
      <c r="A44" s="5">
        <v>37</v>
      </c>
      <c r="B44" s="5" t="s">
        <v>406</v>
      </c>
      <c r="C44" s="5" t="s">
        <v>410</v>
      </c>
      <c r="D44" s="15" t="s">
        <v>10</v>
      </c>
      <c r="E44" s="15">
        <v>1987</v>
      </c>
      <c r="F44" s="15" t="s">
        <v>411</v>
      </c>
      <c r="G44" s="15" t="s">
        <v>409</v>
      </c>
      <c r="H44" s="15" t="s">
        <v>4</v>
      </c>
      <c r="I44" s="15" t="s">
        <v>348</v>
      </c>
      <c r="J44" s="17">
        <v>5630</v>
      </c>
      <c r="K44" s="15">
        <v>38622</v>
      </c>
      <c r="L44" s="15" t="s">
        <v>4</v>
      </c>
      <c r="M44" s="15" t="s">
        <v>4</v>
      </c>
      <c r="N44" s="15" t="s">
        <v>4</v>
      </c>
      <c r="O44" s="83"/>
      <c r="P44" s="83"/>
      <c r="Q44" s="83"/>
      <c r="R44" s="83"/>
      <c r="S44" s="83"/>
      <c r="T44" s="83"/>
      <c r="U44" s="83"/>
      <c r="V44" s="83"/>
      <c r="W44" s="83"/>
      <c r="X44" s="83" t="s">
        <v>4</v>
      </c>
      <c r="Y44" s="83" t="s">
        <v>4</v>
      </c>
      <c r="Z44" s="83" t="s">
        <v>4</v>
      </c>
      <c r="AA44" s="83" t="s">
        <v>4</v>
      </c>
      <c r="AB44" s="83" t="s">
        <v>4</v>
      </c>
      <c r="AC44" s="267" t="s">
        <v>4</v>
      </c>
      <c r="AD44" s="265" t="s">
        <v>4</v>
      </c>
      <c r="AE44" s="267" t="s">
        <v>4</v>
      </c>
      <c r="AF44" s="83" t="s">
        <v>4</v>
      </c>
      <c r="AG44" s="83"/>
      <c r="AH44" s="83"/>
      <c r="AI44" s="83"/>
      <c r="AJ44" s="83"/>
      <c r="AK44" s="83"/>
      <c r="AL44" s="83"/>
      <c r="AM44" s="83"/>
      <c r="AN44" s="83"/>
      <c r="AO44" s="83"/>
      <c r="AP44" s="142"/>
      <c r="AQ44" s="234" t="s">
        <v>2</v>
      </c>
      <c r="AR44" s="234" t="s">
        <v>2</v>
      </c>
      <c r="AS44" s="306" t="s">
        <v>2</v>
      </c>
      <c r="AT44" s="234" t="s">
        <v>2</v>
      </c>
      <c r="AU44" s="234" t="s">
        <v>2</v>
      </c>
      <c r="AV44" s="234" t="s">
        <v>2</v>
      </c>
      <c r="AW44" s="153">
        <f t="shared" si="4"/>
        <v>0</v>
      </c>
      <c r="AX44" s="7" t="s">
        <v>316</v>
      </c>
      <c r="AY44" s="145">
        <v>41640</v>
      </c>
      <c r="AZ44" s="7" t="s">
        <v>316</v>
      </c>
      <c r="BA44" s="145">
        <v>42004</v>
      </c>
      <c r="BB44" s="269" t="s">
        <v>393</v>
      </c>
      <c r="BC44" s="270"/>
    </row>
    <row r="45" spans="1:57" ht="25.5" x14ac:dyDescent="0.2">
      <c r="A45" s="5">
        <v>38</v>
      </c>
      <c r="B45" s="5" t="s">
        <v>412</v>
      </c>
      <c r="C45" s="5" t="s">
        <v>413</v>
      </c>
      <c r="D45" s="15" t="s">
        <v>10</v>
      </c>
      <c r="E45" s="15">
        <v>1994</v>
      </c>
      <c r="F45" s="15" t="s">
        <v>414</v>
      </c>
      <c r="G45" s="15" t="s">
        <v>16</v>
      </c>
      <c r="H45" s="15" t="s">
        <v>4</v>
      </c>
      <c r="I45" s="15" t="s">
        <v>415</v>
      </c>
      <c r="J45" s="17" t="s">
        <v>4</v>
      </c>
      <c r="K45" s="15" t="s">
        <v>416</v>
      </c>
      <c r="L45" s="15" t="s">
        <v>4</v>
      </c>
      <c r="M45" s="15" t="s">
        <v>4</v>
      </c>
      <c r="N45" s="15" t="s">
        <v>4</v>
      </c>
      <c r="O45" s="83"/>
      <c r="P45" s="83"/>
      <c r="Q45" s="83"/>
      <c r="R45" s="83"/>
      <c r="S45" s="83"/>
      <c r="T45" s="83"/>
      <c r="U45" s="83"/>
      <c r="V45" s="83"/>
      <c r="W45" s="83"/>
      <c r="X45" s="83" t="s">
        <v>4</v>
      </c>
      <c r="Y45" s="83" t="s">
        <v>4</v>
      </c>
      <c r="Z45" s="83" t="s">
        <v>4</v>
      </c>
      <c r="AA45" s="83" t="s">
        <v>4</v>
      </c>
      <c r="AB45" s="83" t="s">
        <v>4</v>
      </c>
      <c r="AC45" s="267" t="s">
        <v>4</v>
      </c>
      <c r="AD45" s="265" t="s">
        <v>4</v>
      </c>
      <c r="AE45" s="267" t="s">
        <v>4</v>
      </c>
      <c r="AF45" s="83" t="s">
        <v>4</v>
      </c>
      <c r="AG45" s="83"/>
      <c r="AH45" s="83"/>
      <c r="AI45" s="83"/>
      <c r="AJ45" s="83"/>
      <c r="AK45" s="83"/>
      <c r="AL45" s="83"/>
      <c r="AM45" s="83"/>
      <c r="AN45" s="83"/>
      <c r="AO45" s="83"/>
      <c r="AP45" s="142"/>
      <c r="AQ45" s="234" t="s">
        <v>2</v>
      </c>
      <c r="AR45" s="234" t="s">
        <v>2</v>
      </c>
      <c r="AS45" s="306" t="s">
        <v>2</v>
      </c>
      <c r="AT45" s="234" t="s">
        <v>2</v>
      </c>
      <c r="AU45" s="234" t="s">
        <v>2</v>
      </c>
      <c r="AV45" s="234" t="s">
        <v>2</v>
      </c>
      <c r="AW45" s="153">
        <f t="shared" si="4"/>
        <v>0</v>
      </c>
      <c r="AX45" s="7" t="s">
        <v>316</v>
      </c>
      <c r="AY45" s="145">
        <v>41640</v>
      </c>
      <c r="AZ45" s="7" t="s">
        <v>316</v>
      </c>
      <c r="BA45" s="145">
        <v>42004</v>
      </c>
      <c r="BB45" s="269" t="s">
        <v>393</v>
      </c>
      <c r="BC45" s="271"/>
    </row>
    <row r="46" spans="1:57" ht="25.5" x14ac:dyDescent="0.2">
      <c r="A46" s="5">
        <v>39</v>
      </c>
      <c r="B46" s="263" t="s">
        <v>417</v>
      </c>
      <c r="C46" s="5" t="s">
        <v>418</v>
      </c>
      <c r="D46" s="264" t="s">
        <v>149</v>
      </c>
      <c r="E46" s="5">
        <v>2014</v>
      </c>
      <c r="F46" s="5" t="s">
        <v>419</v>
      </c>
      <c r="G46" s="272" t="s">
        <v>16</v>
      </c>
      <c r="H46" s="128"/>
      <c r="I46" s="5" t="s">
        <v>420</v>
      </c>
      <c r="J46" s="11">
        <v>750</v>
      </c>
      <c r="K46" s="5" t="s">
        <v>421</v>
      </c>
      <c r="L46" s="273"/>
      <c r="M46" s="15" t="s">
        <v>4</v>
      </c>
      <c r="N46" s="15" t="s">
        <v>4</v>
      </c>
      <c r="O46" s="83"/>
      <c r="P46" s="83"/>
      <c r="Q46" s="83"/>
      <c r="R46" s="83"/>
      <c r="S46" s="83"/>
      <c r="T46" s="83"/>
      <c r="U46" s="83"/>
      <c r="V46" s="83"/>
      <c r="W46" s="83"/>
      <c r="X46" s="83" t="s">
        <v>4</v>
      </c>
      <c r="Y46" s="83" t="s">
        <v>4</v>
      </c>
      <c r="Z46" s="83" t="s">
        <v>4</v>
      </c>
      <c r="AA46" s="83" t="s">
        <v>4</v>
      </c>
      <c r="AB46" s="83" t="s">
        <v>4</v>
      </c>
      <c r="AC46" s="267" t="s">
        <v>4</v>
      </c>
      <c r="AD46" s="265" t="s">
        <v>4</v>
      </c>
      <c r="AE46" s="267" t="s">
        <v>4</v>
      </c>
      <c r="AF46" s="83" t="s">
        <v>4</v>
      </c>
      <c r="AG46" s="83"/>
      <c r="AH46" s="83"/>
      <c r="AI46" s="83"/>
      <c r="AJ46" s="83"/>
      <c r="AK46" s="83"/>
      <c r="AL46" s="83"/>
      <c r="AM46" s="83"/>
      <c r="AN46" s="83"/>
      <c r="AO46" s="83"/>
      <c r="AP46" s="142"/>
      <c r="AQ46" s="234" t="s">
        <v>2</v>
      </c>
      <c r="AR46" s="234" t="s">
        <v>2</v>
      </c>
      <c r="AS46" s="306" t="s">
        <v>2</v>
      </c>
      <c r="AT46" s="234" t="s">
        <v>2</v>
      </c>
      <c r="AU46" s="234" t="s">
        <v>2</v>
      </c>
      <c r="AV46" s="234" t="s">
        <v>2</v>
      </c>
      <c r="AW46" s="153">
        <f t="shared" si="4"/>
        <v>0</v>
      </c>
      <c r="AX46" s="7" t="s">
        <v>316</v>
      </c>
      <c r="AY46" s="145">
        <v>42383</v>
      </c>
      <c r="AZ46" s="7" t="s">
        <v>368</v>
      </c>
      <c r="BA46" s="145">
        <v>42748</v>
      </c>
      <c r="BB46" s="269" t="s">
        <v>393</v>
      </c>
      <c r="BC46" s="116" t="s">
        <v>422</v>
      </c>
    </row>
    <row r="47" spans="1:57" s="276" customFormat="1" ht="25.5" x14ac:dyDescent="0.2">
      <c r="A47" s="5">
        <v>40</v>
      </c>
      <c r="B47" s="5" t="s">
        <v>423</v>
      </c>
      <c r="C47" s="5" t="s">
        <v>424</v>
      </c>
      <c r="D47" s="5" t="s">
        <v>22</v>
      </c>
      <c r="E47" s="5">
        <v>2000</v>
      </c>
      <c r="F47" s="5" t="s">
        <v>425</v>
      </c>
      <c r="G47" s="5" t="s">
        <v>426</v>
      </c>
      <c r="H47" s="5" t="s">
        <v>427</v>
      </c>
      <c r="I47" s="5" t="s">
        <v>349</v>
      </c>
      <c r="J47" s="11">
        <v>1595</v>
      </c>
      <c r="K47" s="5" t="s">
        <v>428</v>
      </c>
      <c r="L47" s="5" t="s">
        <v>429</v>
      </c>
      <c r="M47" s="15" t="s">
        <v>240</v>
      </c>
      <c r="N47" s="5" t="s">
        <v>202</v>
      </c>
      <c r="O47" s="11">
        <v>155401</v>
      </c>
      <c r="P47" s="11">
        <v>176400</v>
      </c>
      <c r="Q47" s="11">
        <v>195466</v>
      </c>
      <c r="R47" s="11">
        <v>211841</v>
      </c>
      <c r="S47" s="11">
        <v>230000</v>
      </c>
      <c r="T47" s="11">
        <v>242844</v>
      </c>
      <c r="U47" s="11">
        <v>256300</v>
      </c>
      <c r="V47" s="11">
        <v>270400</v>
      </c>
      <c r="W47" s="11">
        <v>275069</v>
      </c>
      <c r="X47" s="11">
        <v>279000</v>
      </c>
      <c r="Y47" s="83">
        <v>282000</v>
      </c>
      <c r="Z47" s="83" t="s">
        <v>4</v>
      </c>
      <c r="AA47" s="83" t="s">
        <v>4</v>
      </c>
      <c r="AB47" s="83" t="s">
        <v>4</v>
      </c>
      <c r="AC47" s="267" t="s">
        <v>4</v>
      </c>
      <c r="AD47" s="265" t="s">
        <v>4</v>
      </c>
      <c r="AE47" s="267" t="s">
        <v>4</v>
      </c>
      <c r="AF47" s="10">
        <v>2100</v>
      </c>
      <c r="AG47" s="11">
        <v>2300</v>
      </c>
      <c r="AH47" s="11">
        <v>3000</v>
      </c>
      <c r="AI47" s="11">
        <v>3400</v>
      </c>
      <c r="AJ47" s="11">
        <v>4000</v>
      </c>
      <c r="AK47" s="11">
        <v>4600</v>
      </c>
      <c r="AL47" s="11">
        <v>5300</v>
      </c>
      <c r="AM47" s="11">
        <v>6400</v>
      </c>
      <c r="AN47" s="11">
        <v>8500</v>
      </c>
      <c r="AO47" s="11"/>
      <c r="AP47" s="142"/>
      <c r="AQ47" s="234" t="s">
        <v>2</v>
      </c>
      <c r="AR47" s="234" t="s">
        <v>2</v>
      </c>
      <c r="AS47" s="306" t="s">
        <v>2</v>
      </c>
      <c r="AT47" s="234" t="s">
        <v>2</v>
      </c>
      <c r="AU47" s="234" t="s">
        <v>2</v>
      </c>
      <c r="AV47" s="234" t="s">
        <v>2</v>
      </c>
      <c r="AW47" s="153">
        <f t="shared" si="4"/>
        <v>0</v>
      </c>
      <c r="AX47" s="7" t="s">
        <v>316</v>
      </c>
      <c r="AY47" s="145">
        <v>41368</v>
      </c>
      <c r="AZ47" s="7" t="s">
        <v>368</v>
      </c>
      <c r="BA47" s="145">
        <v>41732</v>
      </c>
      <c r="BB47" s="269" t="s">
        <v>393</v>
      </c>
      <c r="BC47" s="116" t="s">
        <v>238</v>
      </c>
      <c r="BD47" s="275"/>
    </row>
    <row r="48" spans="1:57" s="19" customFormat="1" ht="25.5" x14ac:dyDescent="0.2">
      <c r="A48" s="5">
        <v>41</v>
      </c>
      <c r="B48" s="5" t="s">
        <v>423</v>
      </c>
      <c r="C48" s="5" t="s">
        <v>430</v>
      </c>
      <c r="D48" s="5" t="s">
        <v>22</v>
      </c>
      <c r="E48" s="5">
        <v>2000</v>
      </c>
      <c r="F48" s="5" t="s">
        <v>431</v>
      </c>
      <c r="G48" s="5" t="s">
        <v>432</v>
      </c>
      <c r="H48" s="5" t="s">
        <v>427</v>
      </c>
      <c r="I48" s="5" t="s">
        <v>349</v>
      </c>
      <c r="J48" s="11">
        <v>1595</v>
      </c>
      <c r="K48" s="5" t="s">
        <v>433</v>
      </c>
      <c r="L48" s="5" t="s">
        <v>434</v>
      </c>
      <c r="M48" s="15" t="s">
        <v>240</v>
      </c>
      <c r="N48" s="5" t="s">
        <v>202</v>
      </c>
      <c r="O48" s="11">
        <v>119054</v>
      </c>
      <c r="P48" s="11">
        <v>143500</v>
      </c>
      <c r="Q48" s="11">
        <v>167526</v>
      </c>
      <c r="R48" s="11">
        <v>189958</v>
      </c>
      <c r="S48" s="11">
        <v>209000</v>
      </c>
      <c r="T48" s="11">
        <v>222377</v>
      </c>
      <c r="U48" s="11">
        <v>234000</v>
      </c>
      <c r="V48" s="11">
        <v>245700</v>
      </c>
      <c r="W48" s="11">
        <v>253873</v>
      </c>
      <c r="X48" s="11">
        <v>266000</v>
      </c>
      <c r="Y48" s="83">
        <v>275000</v>
      </c>
      <c r="Z48" s="83" t="s">
        <v>4</v>
      </c>
      <c r="AA48" s="83" t="s">
        <v>4</v>
      </c>
      <c r="AB48" s="83" t="s">
        <v>4</v>
      </c>
      <c r="AC48" s="267" t="s">
        <v>4</v>
      </c>
      <c r="AD48" s="265" t="s">
        <v>4</v>
      </c>
      <c r="AE48" s="267" t="s">
        <v>4</v>
      </c>
      <c r="AF48" s="10">
        <v>2300</v>
      </c>
      <c r="AG48" s="11">
        <v>2500</v>
      </c>
      <c r="AH48" s="11">
        <v>2800</v>
      </c>
      <c r="AI48" s="11">
        <v>3500</v>
      </c>
      <c r="AJ48" s="11">
        <v>4100</v>
      </c>
      <c r="AK48" s="11">
        <v>4800</v>
      </c>
      <c r="AL48" s="11">
        <v>5700</v>
      </c>
      <c r="AM48" s="11">
        <v>6800</v>
      </c>
      <c r="AN48" s="11">
        <v>9000</v>
      </c>
      <c r="AO48" s="11"/>
      <c r="AP48" s="142"/>
      <c r="AQ48" s="234" t="s">
        <v>2</v>
      </c>
      <c r="AR48" s="234" t="s">
        <v>2</v>
      </c>
      <c r="AS48" s="306" t="s">
        <v>2</v>
      </c>
      <c r="AT48" s="234" t="s">
        <v>2</v>
      </c>
      <c r="AU48" s="234" t="s">
        <v>2</v>
      </c>
      <c r="AV48" s="234" t="s">
        <v>2</v>
      </c>
      <c r="AW48" s="153">
        <f t="shared" si="4"/>
        <v>0</v>
      </c>
      <c r="AX48" s="7" t="s">
        <v>316</v>
      </c>
      <c r="AY48" s="145">
        <v>41369</v>
      </c>
      <c r="AZ48" s="7" t="s">
        <v>368</v>
      </c>
      <c r="BA48" s="145">
        <v>41733</v>
      </c>
      <c r="BB48" s="269" t="s">
        <v>393</v>
      </c>
      <c r="BC48" s="231"/>
      <c r="BD48" s="278"/>
    </row>
    <row r="49" spans="1:57" s="19" customFormat="1" ht="24.95" customHeight="1" x14ac:dyDescent="0.2">
      <c r="A49" s="5">
        <v>42</v>
      </c>
      <c r="B49" s="5" t="s">
        <v>435</v>
      </c>
      <c r="C49" s="5" t="s">
        <v>436</v>
      </c>
      <c r="D49" s="5" t="s">
        <v>10</v>
      </c>
      <c r="E49" s="5">
        <v>2000</v>
      </c>
      <c r="F49" s="5" t="s">
        <v>437</v>
      </c>
      <c r="G49" s="5" t="s">
        <v>16</v>
      </c>
      <c r="H49" s="5" t="s">
        <v>4</v>
      </c>
      <c r="I49" s="5" t="s">
        <v>438</v>
      </c>
      <c r="J49" s="11">
        <v>700</v>
      </c>
      <c r="K49" s="5" t="s">
        <v>439</v>
      </c>
      <c r="L49" s="5" t="s">
        <v>4</v>
      </c>
      <c r="M49" s="5" t="s">
        <v>4</v>
      </c>
      <c r="N49" s="5" t="s">
        <v>4</v>
      </c>
      <c r="O49" s="5" t="s">
        <v>4</v>
      </c>
      <c r="P49" s="5" t="s">
        <v>4</v>
      </c>
      <c r="Q49" s="5" t="s">
        <v>4</v>
      </c>
      <c r="R49" s="11" t="s">
        <v>4</v>
      </c>
      <c r="S49" s="11" t="s">
        <v>4</v>
      </c>
      <c r="T49" s="11" t="s">
        <v>4</v>
      </c>
      <c r="U49" s="11" t="s">
        <v>4</v>
      </c>
      <c r="V49" s="11" t="s">
        <v>4</v>
      </c>
      <c r="W49" s="11" t="s">
        <v>4</v>
      </c>
      <c r="X49" s="11" t="s">
        <v>4</v>
      </c>
      <c r="Y49" s="83" t="s">
        <v>4</v>
      </c>
      <c r="Z49" s="83" t="s">
        <v>4</v>
      </c>
      <c r="AA49" s="83" t="s">
        <v>4</v>
      </c>
      <c r="AB49" s="83" t="s">
        <v>4</v>
      </c>
      <c r="AC49" s="21" t="s">
        <v>4</v>
      </c>
      <c r="AD49" s="274" t="s">
        <v>4</v>
      </c>
      <c r="AE49" s="21" t="s">
        <v>4</v>
      </c>
      <c r="AF49" s="10" t="s">
        <v>4</v>
      </c>
      <c r="AG49" s="11" t="s">
        <v>4</v>
      </c>
      <c r="AH49" s="11" t="s">
        <v>4</v>
      </c>
      <c r="AI49" s="11" t="s">
        <v>4</v>
      </c>
      <c r="AJ49" s="11" t="s">
        <v>4</v>
      </c>
      <c r="AK49" s="5" t="s">
        <v>4</v>
      </c>
      <c r="AL49" s="5" t="s">
        <v>4</v>
      </c>
      <c r="AM49" s="5" t="s">
        <v>4</v>
      </c>
      <c r="AN49" s="5" t="s">
        <v>4</v>
      </c>
      <c r="AO49" s="5"/>
      <c r="AP49" s="142"/>
      <c r="AQ49" s="234" t="s">
        <v>2</v>
      </c>
      <c r="AR49" s="234" t="s">
        <v>2</v>
      </c>
      <c r="AS49" s="234" t="s">
        <v>2</v>
      </c>
      <c r="AT49" s="234" t="s">
        <v>2</v>
      </c>
      <c r="AU49" s="234" t="s">
        <v>2</v>
      </c>
      <c r="AV49" s="234" t="s">
        <v>2</v>
      </c>
      <c r="AW49" s="153">
        <f t="shared" si="4"/>
        <v>0</v>
      </c>
      <c r="AX49" s="7" t="s">
        <v>316</v>
      </c>
      <c r="AY49" s="145">
        <v>41374</v>
      </c>
      <c r="AZ49" s="7" t="s">
        <v>368</v>
      </c>
      <c r="BA49" s="145">
        <v>41738</v>
      </c>
      <c r="BB49" s="269" t="s">
        <v>393</v>
      </c>
      <c r="BC49" s="231"/>
      <c r="BD49" s="278"/>
    </row>
    <row r="50" spans="1:57" s="19" customFormat="1" ht="25.5" x14ac:dyDescent="0.2">
      <c r="A50" s="5">
        <v>43</v>
      </c>
      <c r="B50" s="15" t="s">
        <v>317</v>
      </c>
      <c r="C50" s="15" t="s">
        <v>440</v>
      </c>
      <c r="D50" s="15" t="s">
        <v>22</v>
      </c>
      <c r="E50" s="15">
        <v>2012</v>
      </c>
      <c r="F50" s="15" t="s">
        <v>86</v>
      </c>
      <c r="G50" s="15" t="s">
        <v>441</v>
      </c>
      <c r="H50" s="15" t="s">
        <v>68</v>
      </c>
      <c r="I50" s="29" t="s">
        <v>84</v>
      </c>
      <c r="J50" s="17">
        <v>1954</v>
      </c>
      <c r="K50" s="15" t="s">
        <v>442</v>
      </c>
      <c r="L50" s="23"/>
      <c r="M50" s="15" t="s">
        <v>240</v>
      </c>
      <c r="N50" s="15" t="s">
        <v>82</v>
      </c>
      <c r="O50" s="17" t="s">
        <v>4</v>
      </c>
      <c r="P50" s="17"/>
      <c r="Q50" s="17"/>
      <c r="R50" s="17"/>
      <c r="S50" s="17" t="s">
        <v>4</v>
      </c>
      <c r="T50" s="17">
        <v>6795</v>
      </c>
      <c r="U50" s="11">
        <v>23800</v>
      </c>
      <c r="V50" s="11">
        <v>52000</v>
      </c>
      <c r="W50" s="11">
        <v>88792</v>
      </c>
      <c r="X50" s="11">
        <v>122000</v>
      </c>
      <c r="Y50" s="74">
        <v>181000</v>
      </c>
      <c r="Z50" s="10">
        <v>17400</v>
      </c>
      <c r="AA50" s="165">
        <v>17400</v>
      </c>
      <c r="AB50" s="165">
        <v>19300</v>
      </c>
      <c r="AC50" s="279">
        <v>21600</v>
      </c>
      <c r="AD50" s="280">
        <v>24000</v>
      </c>
      <c r="AE50" s="279">
        <v>24000</v>
      </c>
      <c r="AF50" s="10">
        <v>27200</v>
      </c>
      <c r="AG50" s="11">
        <v>33000</v>
      </c>
      <c r="AH50" s="11">
        <v>37500</v>
      </c>
      <c r="AI50" s="17">
        <v>45000</v>
      </c>
      <c r="AJ50" s="31">
        <v>59955</v>
      </c>
      <c r="AK50" s="17"/>
      <c r="AL50" s="17"/>
      <c r="AM50" s="17"/>
      <c r="AN50" s="17"/>
      <c r="AO50" s="17"/>
      <c r="AP50" s="142"/>
      <c r="AQ50" s="234" t="s">
        <v>2</v>
      </c>
      <c r="AR50" s="142"/>
      <c r="AS50" s="332"/>
      <c r="AT50" s="142"/>
      <c r="AU50" s="142"/>
      <c r="AV50" s="234" t="s">
        <v>2</v>
      </c>
      <c r="AW50" s="153">
        <f t="shared" si="4"/>
        <v>0</v>
      </c>
      <c r="AX50" s="7" t="s">
        <v>316</v>
      </c>
      <c r="AY50" s="145">
        <v>41383</v>
      </c>
      <c r="AZ50" s="7" t="s">
        <v>368</v>
      </c>
      <c r="BA50" s="145">
        <v>41747</v>
      </c>
      <c r="BB50" s="269" t="s">
        <v>393</v>
      </c>
      <c r="BC50" s="116" t="s">
        <v>238</v>
      </c>
      <c r="BD50" s="278"/>
    </row>
    <row r="51" spans="1:57" s="19" customFormat="1" ht="25.5" x14ac:dyDescent="0.2">
      <c r="A51" s="5">
        <v>44</v>
      </c>
      <c r="B51" s="15" t="s">
        <v>443</v>
      </c>
      <c r="C51" s="30" t="s">
        <v>444</v>
      </c>
      <c r="D51" s="29" t="s">
        <v>71</v>
      </c>
      <c r="E51" s="29">
        <v>2011</v>
      </c>
      <c r="F51" s="30" t="s">
        <v>70</v>
      </c>
      <c r="G51" s="15" t="s">
        <v>4</v>
      </c>
      <c r="H51" s="15" t="s">
        <v>68</v>
      </c>
      <c r="I51" s="30" t="s">
        <v>341</v>
      </c>
      <c r="J51" s="82">
        <v>1954</v>
      </c>
      <c r="K51" s="5" t="s">
        <v>445</v>
      </c>
      <c r="L51" s="15" t="s">
        <v>4</v>
      </c>
      <c r="M51" s="15" t="s">
        <v>240</v>
      </c>
      <c r="N51" s="29" t="s">
        <v>20</v>
      </c>
      <c r="O51" s="15" t="s">
        <v>4</v>
      </c>
      <c r="P51" s="15" t="s">
        <v>4</v>
      </c>
      <c r="Q51" s="15" t="s">
        <v>4</v>
      </c>
      <c r="R51" s="17" t="s">
        <v>4</v>
      </c>
      <c r="S51" s="17">
        <v>9500</v>
      </c>
      <c r="T51" s="17">
        <v>34728</v>
      </c>
      <c r="U51" s="11">
        <v>55200</v>
      </c>
      <c r="V51" s="11">
        <v>79400</v>
      </c>
      <c r="W51" s="11">
        <v>102187</v>
      </c>
      <c r="X51" s="11">
        <v>124000</v>
      </c>
      <c r="Y51" s="74">
        <v>165000</v>
      </c>
      <c r="Z51" s="10">
        <v>16200</v>
      </c>
      <c r="AA51" s="165">
        <v>16200</v>
      </c>
      <c r="AB51" s="165">
        <v>17200</v>
      </c>
      <c r="AC51" s="279">
        <v>20300</v>
      </c>
      <c r="AD51" s="280">
        <v>22600</v>
      </c>
      <c r="AE51" s="279">
        <v>22600</v>
      </c>
      <c r="AF51" s="10">
        <v>24600</v>
      </c>
      <c r="AG51" s="11">
        <v>28300</v>
      </c>
      <c r="AH51" s="11">
        <v>32000</v>
      </c>
      <c r="AI51" s="17">
        <v>36000</v>
      </c>
      <c r="AJ51" s="17">
        <v>45000</v>
      </c>
      <c r="AK51" s="31">
        <v>54899.98</v>
      </c>
      <c r="AL51" s="15" t="s">
        <v>4</v>
      </c>
      <c r="AM51" s="15" t="s">
        <v>4</v>
      </c>
      <c r="AN51" s="15" t="s">
        <v>4</v>
      </c>
      <c r="AO51" s="15"/>
      <c r="AP51" s="142"/>
      <c r="AQ51" s="234" t="s">
        <v>2</v>
      </c>
      <c r="AR51" s="142"/>
      <c r="AS51" s="332"/>
      <c r="AT51" s="142"/>
      <c r="AU51" s="142"/>
      <c r="AV51" s="234" t="s">
        <v>2</v>
      </c>
      <c r="AW51" s="153">
        <f t="shared" si="4"/>
        <v>0</v>
      </c>
      <c r="AX51" s="7" t="s">
        <v>316</v>
      </c>
      <c r="AY51" s="145">
        <v>41410</v>
      </c>
      <c r="AZ51" s="7" t="s">
        <v>368</v>
      </c>
      <c r="BA51" s="145">
        <v>41774</v>
      </c>
      <c r="BB51" s="269" t="s">
        <v>393</v>
      </c>
      <c r="BC51" s="116" t="s">
        <v>238</v>
      </c>
      <c r="BD51" s="278"/>
    </row>
    <row r="52" spans="1:57" s="19" customFormat="1" ht="25.5" x14ac:dyDescent="0.2">
      <c r="A52" s="5">
        <v>45</v>
      </c>
      <c r="B52" s="15" t="s">
        <v>443</v>
      </c>
      <c r="C52" s="30" t="s">
        <v>446</v>
      </c>
      <c r="D52" s="29" t="s">
        <v>71</v>
      </c>
      <c r="E52" s="29">
        <v>2011</v>
      </c>
      <c r="F52" s="30" t="s">
        <v>70</v>
      </c>
      <c r="G52" s="15" t="s">
        <v>4</v>
      </c>
      <c r="H52" s="15" t="s">
        <v>68</v>
      </c>
      <c r="I52" s="30" t="s">
        <v>341</v>
      </c>
      <c r="J52" s="82">
        <v>1954</v>
      </c>
      <c r="K52" s="5" t="s">
        <v>447</v>
      </c>
      <c r="L52" s="15" t="s">
        <v>4</v>
      </c>
      <c r="M52" s="15" t="s">
        <v>240</v>
      </c>
      <c r="N52" s="29" t="s">
        <v>20</v>
      </c>
      <c r="O52" s="15" t="s">
        <v>4</v>
      </c>
      <c r="P52" s="15" t="s">
        <v>4</v>
      </c>
      <c r="Q52" s="15" t="s">
        <v>4</v>
      </c>
      <c r="R52" s="17" t="s">
        <v>4</v>
      </c>
      <c r="S52" s="17">
        <v>8500</v>
      </c>
      <c r="T52" s="17">
        <v>29096</v>
      </c>
      <c r="U52" s="11">
        <v>47300</v>
      </c>
      <c r="V52" s="11">
        <v>69600</v>
      </c>
      <c r="W52" s="11">
        <v>89138</v>
      </c>
      <c r="X52" s="11">
        <v>109000</v>
      </c>
      <c r="Y52" s="74">
        <v>147000</v>
      </c>
      <c r="Z52" s="10">
        <v>17000</v>
      </c>
      <c r="AA52" s="165">
        <v>17000</v>
      </c>
      <c r="AB52" s="165">
        <v>18000</v>
      </c>
      <c r="AC52" s="279">
        <v>20700</v>
      </c>
      <c r="AD52" s="280">
        <v>23000</v>
      </c>
      <c r="AE52" s="279">
        <v>23000</v>
      </c>
      <c r="AF52" s="10">
        <v>25100</v>
      </c>
      <c r="AG52" s="11">
        <v>28800</v>
      </c>
      <c r="AH52" s="11">
        <v>32000</v>
      </c>
      <c r="AI52" s="17">
        <v>37000</v>
      </c>
      <c r="AJ52" s="17">
        <v>45000</v>
      </c>
      <c r="AK52" s="31">
        <v>54899.98</v>
      </c>
      <c r="AL52" s="15" t="s">
        <v>4</v>
      </c>
      <c r="AM52" s="15" t="s">
        <v>4</v>
      </c>
      <c r="AN52" s="15" t="s">
        <v>4</v>
      </c>
      <c r="AO52" s="15"/>
      <c r="AP52" s="142"/>
      <c r="AQ52" s="234" t="s">
        <v>2</v>
      </c>
      <c r="AR52" s="142"/>
      <c r="AS52" s="332"/>
      <c r="AT52" s="142"/>
      <c r="AU52" s="142"/>
      <c r="AV52" s="234" t="s">
        <v>2</v>
      </c>
      <c r="AW52" s="153">
        <f t="shared" si="4"/>
        <v>0</v>
      </c>
      <c r="AX52" s="7" t="s">
        <v>316</v>
      </c>
      <c r="AY52" s="145">
        <v>41410</v>
      </c>
      <c r="AZ52" s="7" t="s">
        <v>368</v>
      </c>
      <c r="BA52" s="145">
        <v>41774</v>
      </c>
      <c r="BB52" s="269" t="s">
        <v>393</v>
      </c>
      <c r="BC52" s="116" t="s">
        <v>238</v>
      </c>
      <c r="BD52" s="278"/>
    </row>
    <row r="53" spans="1:57" s="19" customFormat="1" ht="38.25" x14ac:dyDescent="0.2">
      <c r="A53" s="5">
        <v>46</v>
      </c>
      <c r="B53" s="15" t="s">
        <v>320</v>
      </c>
      <c r="C53" s="30" t="s">
        <v>448</v>
      </c>
      <c r="D53" s="29" t="s">
        <v>77</v>
      </c>
      <c r="E53" s="29">
        <v>2011</v>
      </c>
      <c r="F53" s="30" t="s">
        <v>449</v>
      </c>
      <c r="G53" s="15" t="s">
        <v>4</v>
      </c>
      <c r="H53" s="15" t="s">
        <v>40</v>
      </c>
      <c r="I53" s="23" t="s">
        <v>340</v>
      </c>
      <c r="J53" s="115">
        <v>2960</v>
      </c>
      <c r="K53" s="15" t="s">
        <v>450</v>
      </c>
      <c r="L53" s="15" t="s">
        <v>4</v>
      </c>
      <c r="M53" s="15" t="s">
        <v>240</v>
      </c>
      <c r="N53" s="29" t="s">
        <v>50</v>
      </c>
      <c r="O53" s="15" t="s">
        <v>4</v>
      </c>
      <c r="P53" s="15" t="s">
        <v>4</v>
      </c>
      <c r="Q53" s="15" t="s">
        <v>4</v>
      </c>
      <c r="R53" s="17" t="s">
        <v>4</v>
      </c>
      <c r="S53" s="17">
        <v>8400</v>
      </c>
      <c r="T53" s="17">
        <v>29393</v>
      </c>
      <c r="U53" s="11">
        <v>48800</v>
      </c>
      <c r="V53" s="11">
        <v>71000</v>
      </c>
      <c r="W53" s="11">
        <v>93148</v>
      </c>
      <c r="X53" s="11">
        <v>113000</v>
      </c>
      <c r="Y53" s="74">
        <v>156000</v>
      </c>
      <c r="Z53" s="10">
        <v>26900</v>
      </c>
      <c r="AA53" s="165">
        <v>26900</v>
      </c>
      <c r="AB53" s="165">
        <v>29500</v>
      </c>
      <c r="AC53" s="279">
        <v>33300</v>
      </c>
      <c r="AD53" s="280">
        <v>37000</v>
      </c>
      <c r="AE53" s="279">
        <v>37000</v>
      </c>
      <c r="AF53" s="10">
        <v>40000</v>
      </c>
      <c r="AG53" s="11">
        <v>43500</v>
      </c>
      <c r="AH53" s="11">
        <v>51000</v>
      </c>
      <c r="AI53" s="17">
        <v>61000</v>
      </c>
      <c r="AJ53" s="17">
        <v>75000</v>
      </c>
      <c r="AK53" s="31">
        <v>113869.71</v>
      </c>
      <c r="AL53" s="15" t="s">
        <v>4</v>
      </c>
      <c r="AM53" s="15" t="s">
        <v>4</v>
      </c>
      <c r="AN53" s="15" t="s">
        <v>4</v>
      </c>
      <c r="AO53" s="15"/>
      <c r="AP53" s="142"/>
      <c r="AQ53" s="234" t="s">
        <v>2</v>
      </c>
      <c r="AR53" s="142"/>
      <c r="AS53" s="332"/>
      <c r="AT53" s="142"/>
      <c r="AU53" s="142"/>
      <c r="AV53" s="234" t="s">
        <v>2</v>
      </c>
      <c r="AW53" s="153">
        <f t="shared" si="4"/>
        <v>0</v>
      </c>
      <c r="AX53" s="7" t="s">
        <v>316</v>
      </c>
      <c r="AY53" s="145">
        <v>41411</v>
      </c>
      <c r="AZ53" s="7" t="s">
        <v>368</v>
      </c>
      <c r="BA53" s="145">
        <v>41775</v>
      </c>
      <c r="BB53" s="269" t="s">
        <v>393</v>
      </c>
      <c r="BC53" s="116" t="s">
        <v>238</v>
      </c>
      <c r="BD53" s="278"/>
      <c r="BE53" s="22"/>
    </row>
    <row r="54" spans="1:57" s="49" customFormat="1" ht="38.25" x14ac:dyDescent="0.2">
      <c r="A54" s="5">
        <v>47</v>
      </c>
      <c r="B54" s="15" t="s">
        <v>451</v>
      </c>
      <c r="C54" s="15" t="s">
        <v>452</v>
      </c>
      <c r="D54" s="15" t="s">
        <v>43</v>
      </c>
      <c r="E54" s="15">
        <v>2010</v>
      </c>
      <c r="F54" s="15" t="s">
        <v>453</v>
      </c>
      <c r="G54" s="15" t="s">
        <v>454</v>
      </c>
      <c r="H54" s="15" t="s">
        <v>40</v>
      </c>
      <c r="I54" s="15" t="s">
        <v>63</v>
      </c>
      <c r="J54" s="17">
        <v>2960</v>
      </c>
      <c r="K54" s="15" t="s">
        <v>455</v>
      </c>
      <c r="L54" s="15" t="s">
        <v>4</v>
      </c>
      <c r="M54" s="15" t="s">
        <v>240</v>
      </c>
      <c r="N54" s="15" t="s">
        <v>37</v>
      </c>
      <c r="O54" s="15" t="s">
        <v>4</v>
      </c>
      <c r="P54" s="15" t="s">
        <v>4</v>
      </c>
      <c r="Q54" s="15">
        <v>1968</v>
      </c>
      <c r="R54" s="17">
        <v>6760</v>
      </c>
      <c r="S54" s="17">
        <v>31000</v>
      </c>
      <c r="T54" s="17">
        <v>52120</v>
      </c>
      <c r="U54" s="11">
        <v>73300</v>
      </c>
      <c r="V54" s="11">
        <v>98600</v>
      </c>
      <c r="W54" s="11">
        <v>124610</v>
      </c>
      <c r="X54" s="11">
        <v>149000</v>
      </c>
      <c r="Y54" s="74">
        <v>193000</v>
      </c>
      <c r="Z54" s="10">
        <v>23500</v>
      </c>
      <c r="AA54" s="165">
        <v>23500</v>
      </c>
      <c r="AB54" s="165">
        <v>25800</v>
      </c>
      <c r="AC54" s="279">
        <v>29300</v>
      </c>
      <c r="AD54" s="280">
        <v>32500</v>
      </c>
      <c r="AE54" s="279">
        <v>32500</v>
      </c>
      <c r="AF54" s="10">
        <v>34500</v>
      </c>
      <c r="AG54" s="11">
        <v>37100</v>
      </c>
      <c r="AH54" s="11">
        <v>42500</v>
      </c>
      <c r="AI54" s="17">
        <v>49000</v>
      </c>
      <c r="AJ54" s="17">
        <v>62000</v>
      </c>
      <c r="AK54" s="17">
        <v>80000</v>
      </c>
      <c r="AL54" s="17">
        <v>105950</v>
      </c>
      <c r="AM54" s="15" t="s">
        <v>4</v>
      </c>
      <c r="AN54" s="15" t="s">
        <v>4</v>
      </c>
      <c r="AO54" s="15"/>
      <c r="AP54" s="142"/>
      <c r="AQ54" s="234" t="s">
        <v>2</v>
      </c>
      <c r="AR54" s="142"/>
      <c r="AS54" s="332"/>
      <c r="AT54" s="142"/>
      <c r="AU54" s="142"/>
      <c r="AV54" s="234" t="s">
        <v>2</v>
      </c>
      <c r="AW54" s="153">
        <f t="shared" si="4"/>
        <v>0</v>
      </c>
      <c r="AX54" s="7" t="s">
        <v>316</v>
      </c>
      <c r="AY54" s="145">
        <v>41435</v>
      </c>
      <c r="AZ54" s="7" t="s">
        <v>368</v>
      </c>
      <c r="BA54" s="145">
        <v>41799</v>
      </c>
      <c r="BB54" s="269" t="s">
        <v>393</v>
      </c>
      <c r="BC54" s="116" t="s">
        <v>238</v>
      </c>
      <c r="BD54" s="282"/>
    </row>
    <row r="55" spans="1:57" s="49" customFormat="1" ht="25.5" x14ac:dyDescent="0.25">
      <c r="A55" s="5">
        <v>48</v>
      </c>
      <c r="B55" s="15" t="s">
        <v>456</v>
      </c>
      <c r="C55" s="15" t="s">
        <v>457</v>
      </c>
      <c r="D55" s="15" t="s">
        <v>10</v>
      </c>
      <c r="E55" s="15">
        <v>2007</v>
      </c>
      <c r="F55" s="15" t="s">
        <v>57</v>
      </c>
      <c r="G55" s="15" t="s">
        <v>16</v>
      </c>
      <c r="H55" s="15" t="s">
        <v>4</v>
      </c>
      <c r="I55" s="15" t="s">
        <v>458</v>
      </c>
      <c r="J55" s="17">
        <v>550</v>
      </c>
      <c r="K55" s="15" t="s">
        <v>459</v>
      </c>
      <c r="L55" s="15" t="s">
        <v>4</v>
      </c>
      <c r="M55" s="15" t="s">
        <v>4</v>
      </c>
      <c r="N55" s="15" t="s">
        <v>4</v>
      </c>
      <c r="O55" s="15" t="s">
        <v>4</v>
      </c>
      <c r="P55" s="15" t="s">
        <v>4</v>
      </c>
      <c r="Q55" s="15" t="s">
        <v>4</v>
      </c>
      <c r="R55" s="17" t="s">
        <v>4</v>
      </c>
      <c r="S55" s="17" t="s">
        <v>4</v>
      </c>
      <c r="T55" s="17" t="s">
        <v>4</v>
      </c>
      <c r="U55" s="11" t="s">
        <v>4</v>
      </c>
      <c r="V55" s="11" t="s">
        <v>4</v>
      </c>
      <c r="W55" s="11" t="s">
        <v>4</v>
      </c>
      <c r="X55" s="10" t="s">
        <v>4</v>
      </c>
      <c r="Y55" s="10" t="s">
        <v>4</v>
      </c>
      <c r="Z55" s="10" t="s">
        <v>4</v>
      </c>
      <c r="AA55" s="10" t="s">
        <v>4</v>
      </c>
      <c r="AB55" s="10" t="s">
        <v>4</v>
      </c>
      <c r="AC55" s="279" t="s">
        <v>4</v>
      </c>
      <c r="AD55" s="280" t="s">
        <v>4</v>
      </c>
      <c r="AE55" s="279" t="s">
        <v>4</v>
      </c>
      <c r="AF55" s="10" t="s">
        <v>4</v>
      </c>
      <c r="AG55" s="11" t="s">
        <v>4</v>
      </c>
      <c r="AH55" s="11" t="s">
        <v>4</v>
      </c>
      <c r="AI55" s="17" t="s">
        <v>4</v>
      </c>
      <c r="AJ55" s="17" t="s">
        <v>4</v>
      </c>
      <c r="AK55" s="15" t="s">
        <v>4</v>
      </c>
      <c r="AL55" s="15" t="s">
        <v>4</v>
      </c>
      <c r="AM55" s="15" t="s">
        <v>4</v>
      </c>
      <c r="AN55" s="15" t="s">
        <v>4</v>
      </c>
      <c r="AO55" s="15"/>
      <c r="AP55" s="142"/>
      <c r="AQ55" s="234" t="s">
        <v>2</v>
      </c>
      <c r="AR55" s="234" t="s">
        <v>2</v>
      </c>
      <c r="AS55" s="306" t="s">
        <v>2</v>
      </c>
      <c r="AT55" s="234" t="s">
        <v>2</v>
      </c>
      <c r="AU55" s="234" t="s">
        <v>2</v>
      </c>
      <c r="AV55" s="234" t="s">
        <v>2</v>
      </c>
      <c r="AW55" s="153">
        <f t="shared" si="4"/>
        <v>0</v>
      </c>
      <c r="AX55" s="7" t="s">
        <v>316</v>
      </c>
      <c r="AY55" s="145">
        <v>41440</v>
      </c>
      <c r="AZ55" s="7" t="s">
        <v>368</v>
      </c>
      <c r="BA55" s="145">
        <v>41804</v>
      </c>
      <c r="BB55" s="269" t="s">
        <v>393</v>
      </c>
      <c r="BC55" s="283"/>
      <c r="BD55" s="282"/>
    </row>
    <row r="56" spans="1:57" s="49" customFormat="1" ht="25.5" x14ac:dyDescent="0.25">
      <c r="A56" s="5">
        <v>49</v>
      </c>
      <c r="B56" s="15" t="s">
        <v>456</v>
      </c>
      <c r="C56" s="15" t="s">
        <v>460</v>
      </c>
      <c r="D56" s="15" t="s">
        <v>10</v>
      </c>
      <c r="E56" s="15">
        <v>2007</v>
      </c>
      <c r="F56" s="15" t="s">
        <v>57</v>
      </c>
      <c r="G56" s="15" t="s">
        <v>16</v>
      </c>
      <c r="H56" s="15" t="s">
        <v>4</v>
      </c>
      <c r="I56" s="15" t="s">
        <v>458</v>
      </c>
      <c r="J56" s="17">
        <v>550</v>
      </c>
      <c r="K56" s="15" t="s">
        <v>461</v>
      </c>
      <c r="L56" s="15" t="s">
        <v>4</v>
      </c>
      <c r="M56" s="15" t="s">
        <v>4</v>
      </c>
      <c r="N56" s="15" t="s">
        <v>4</v>
      </c>
      <c r="O56" s="15" t="s">
        <v>4</v>
      </c>
      <c r="P56" s="15" t="s">
        <v>4</v>
      </c>
      <c r="Q56" s="15" t="s">
        <v>4</v>
      </c>
      <c r="R56" s="17" t="s">
        <v>4</v>
      </c>
      <c r="S56" s="17" t="s">
        <v>4</v>
      </c>
      <c r="T56" s="17" t="s">
        <v>4</v>
      </c>
      <c r="U56" s="11" t="s">
        <v>4</v>
      </c>
      <c r="V56" s="11" t="s">
        <v>4</v>
      </c>
      <c r="W56" s="11" t="s">
        <v>4</v>
      </c>
      <c r="X56" s="10" t="s">
        <v>4</v>
      </c>
      <c r="Y56" s="10" t="s">
        <v>4</v>
      </c>
      <c r="Z56" s="10" t="s">
        <v>4</v>
      </c>
      <c r="AA56" s="10" t="s">
        <v>4</v>
      </c>
      <c r="AB56" s="10" t="s">
        <v>4</v>
      </c>
      <c r="AC56" s="279" t="s">
        <v>4</v>
      </c>
      <c r="AD56" s="280" t="s">
        <v>4</v>
      </c>
      <c r="AE56" s="279" t="s">
        <v>4</v>
      </c>
      <c r="AF56" s="10" t="s">
        <v>4</v>
      </c>
      <c r="AG56" s="11" t="s">
        <v>4</v>
      </c>
      <c r="AH56" s="11" t="s">
        <v>4</v>
      </c>
      <c r="AI56" s="17" t="s">
        <v>4</v>
      </c>
      <c r="AJ56" s="17" t="s">
        <v>4</v>
      </c>
      <c r="AK56" s="15" t="s">
        <v>4</v>
      </c>
      <c r="AL56" s="15" t="s">
        <v>4</v>
      </c>
      <c r="AM56" s="15" t="s">
        <v>4</v>
      </c>
      <c r="AN56" s="15" t="s">
        <v>4</v>
      </c>
      <c r="AO56" s="15"/>
      <c r="AP56" s="142"/>
      <c r="AQ56" s="234" t="s">
        <v>2</v>
      </c>
      <c r="AR56" s="234" t="s">
        <v>2</v>
      </c>
      <c r="AS56" s="306" t="s">
        <v>2</v>
      </c>
      <c r="AT56" s="234" t="s">
        <v>2</v>
      </c>
      <c r="AU56" s="234" t="s">
        <v>2</v>
      </c>
      <c r="AV56" s="234" t="s">
        <v>2</v>
      </c>
      <c r="AW56" s="153">
        <f t="shared" si="4"/>
        <v>0</v>
      </c>
      <c r="AX56" s="7" t="s">
        <v>316</v>
      </c>
      <c r="AY56" s="145">
        <v>41440</v>
      </c>
      <c r="AZ56" s="7" t="s">
        <v>368</v>
      </c>
      <c r="BA56" s="145">
        <v>41804</v>
      </c>
      <c r="BB56" s="269" t="s">
        <v>393</v>
      </c>
      <c r="BC56" s="283"/>
      <c r="BD56" s="282"/>
    </row>
    <row r="57" spans="1:57" s="49" customFormat="1" ht="25.5" x14ac:dyDescent="0.2">
      <c r="A57" s="5">
        <v>50</v>
      </c>
      <c r="B57" s="5" t="s">
        <v>456</v>
      </c>
      <c r="C57" s="5" t="s">
        <v>462</v>
      </c>
      <c r="D57" s="5" t="s">
        <v>10</v>
      </c>
      <c r="E57" s="5">
        <v>2007</v>
      </c>
      <c r="F57" s="5" t="s">
        <v>57</v>
      </c>
      <c r="G57" s="5" t="s">
        <v>16</v>
      </c>
      <c r="H57" s="5" t="s">
        <v>4</v>
      </c>
      <c r="I57" s="15" t="s">
        <v>458</v>
      </c>
      <c r="J57" s="11">
        <v>550</v>
      </c>
      <c r="K57" s="5" t="s">
        <v>463</v>
      </c>
      <c r="L57" s="5" t="s">
        <v>4</v>
      </c>
      <c r="M57" s="5" t="s">
        <v>4</v>
      </c>
      <c r="N57" s="5" t="s">
        <v>4</v>
      </c>
      <c r="O57" s="5" t="s">
        <v>4</v>
      </c>
      <c r="P57" s="5" t="s">
        <v>4</v>
      </c>
      <c r="Q57" s="5" t="s">
        <v>4</v>
      </c>
      <c r="R57" s="11" t="s">
        <v>4</v>
      </c>
      <c r="S57" s="11" t="s">
        <v>4</v>
      </c>
      <c r="T57" s="11" t="s">
        <v>4</v>
      </c>
      <c r="U57" s="11" t="s">
        <v>4</v>
      </c>
      <c r="V57" s="11" t="s">
        <v>4</v>
      </c>
      <c r="W57" s="11" t="s">
        <v>4</v>
      </c>
      <c r="X57" s="10" t="s">
        <v>4</v>
      </c>
      <c r="Y57" s="10" t="s">
        <v>4</v>
      </c>
      <c r="Z57" s="10" t="s">
        <v>4</v>
      </c>
      <c r="AA57" s="10" t="s">
        <v>4</v>
      </c>
      <c r="AB57" s="10" t="s">
        <v>4</v>
      </c>
      <c r="AC57" s="279" t="s">
        <v>4</v>
      </c>
      <c r="AD57" s="280" t="s">
        <v>4</v>
      </c>
      <c r="AE57" s="279" t="s">
        <v>4</v>
      </c>
      <c r="AF57" s="10" t="s">
        <v>4</v>
      </c>
      <c r="AG57" s="11" t="s">
        <v>4</v>
      </c>
      <c r="AH57" s="11" t="s">
        <v>4</v>
      </c>
      <c r="AI57" s="11" t="s">
        <v>4</v>
      </c>
      <c r="AJ57" s="11" t="s">
        <v>4</v>
      </c>
      <c r="AK57" s="5" t="s">
        <v>4</v>
      </c>
      <c r="AL57" s="5" t="s">
        <v>4</v>
      </c>
      <c r="AM57" s="5" t="s">
        <v>4</v>
      </c>
      <c r="AN57" s="5" t="s">
        <v>4</v>
      </c>
      <c r="AO57" s="5"/>
      <c r="AP57" s="142"/>
      <c r="AQ57" s="234" t="s">
        <v>2</v>
      </c>
      <c r="AR57" s="234" t="s">
        <v>2</v>
      </c>
      <c r="AS57" s="306" t="s">
        <v>2</v>
      </c>
      <c r="AT57" s="234" t="s">
        <v>2</v>
      </c>
      <c r="AU57" s="234" t="s">
        <v>2</v>
      </c>
      <c r="AV57" s="234" t="s">
        <v>2</v>
      </c>
      <c r="AW57" s="153">
        <f t="shared" si="4"/>
        <v>0</v>
      </c>
      <c r="AX57" s="7" t="s">
        <v>316</v>
      </c>
      <c r="AY57" s="145">
        <v>41440</v>
      </c>
      <c r="AZ57" s="7" t="s">
        <v>368</v>
      </c>
      <c r="BA57" s="145">
        <v>41804</v>
      </c>
      <c r="BB57" s="269" t="s">
        <v>393</v>
      </c>
      <c r="BC57" s="277"/>
      <c r="BD57" s="282"/>
    </row>
    <row r="58" spans="1:57" s="49" customFormat="1" ht="40.5" x14ac:dyDescent="0.2">
      <c r="A58" s="5">
        <v>51</v>
      </c>
      <c r="B58" s="5" t="s">
        <v>161</v>
      </c>
      <c r="C58" s="5" t="s">
        <v>464</v>
      </c>
      <c r="D58" s="5" t="s">
        <v>149</v>
      </c>
      <c r="E58" s="5">
        <v>2016</v>
      </c>
      <c r="F58" s="5" t="s">
        <v>465</v>
      </c>
      <c r="G58" s="5"/>
      <c r="H58" s="5" t="s">
        <v>4</v>
      </c>
      <c r="I58" s="5" t="s">
        <v>350</v>
      </c>
      <c r="J58" s="11">
        <v>750</v>
      </c>
      <c r="K58" s="5" t="s">
        <v>466</v>
      </c>
      <c r="L58" s="5"/>
      <c r="M58" s="5" t="s">
        <v>4</v>
      </c>
      <c r="N58" s="5" t="s">
        <v>4</v>
      </c>
      <c r="O58" s="5"/>
      <c r="P58" s="5"/>
      <c r="Q58" s="5"/>
      <c r="R58" s="11"/>
      <c r="S58" s="11"/>
      <c r="T58" s="11"/>
      <c r="U58" s="11"/>
      <c r="V58" s="11"/>
      <c r="W58" s="11"/>
      <c r="X58" s="11" t="s">
        <v>4</v>
      </c>
      <c r="Y58" s="11" t="s">
        <v>4</v>
      </c>
      <c r="Z58" s="10">
        <v>9560</v>
      </c>
      <c r="AA58" s="165">
        <v>9560</v>
      </c>
      <c r="AB58" s="165">
        <v>11150</v>
      </c>
      <c r="AC58" s="279">
        <v>13200</v>
      </c>
      <c r="AD58" s="280">
        <v>15900</v>
      </c>
      <c r="AE58" s="279">
        <v>15900</v>
      </c>
      <c r="AF58" s="10">
        <v>19919</v>
      </c>
      <c r="AG58" s="11" t="s">
        <v>4</v>
      </c>
      <c r="AH58" s="11"/>
      <c r="AI58" s="11"/>
      <c r="AJ58" s="11"/>
      <c r="AK58" s="5"/>
      <c r="AL58" s="5"/>
      <c r="AM58" s="5"/>
      <c r="AN58" s="5"/>
      <c r="AO58" s="11">
        <f>7988 + 11931</f>
        <v>19919</v>
      </c>
      <c r="AP58" s="142"/>
      <c r="AQ58" s="234" t="s">
        <v>2</v>
      </c>
      <c r="AR58" s="142"/>
      <c r="AS58" s="332"/>
      <c r="AT58" s="234" t="s">
        <v>2</v>
      </c>
      <c r="AU58" s="234" t="s">
        <v>2</v>
      </c>
      <c r="AV58" s="234" t="s">
        <v>2</v>
      </c>
      <c r="AW58" s="153">
        <f t="shared" si="4"/>
        <v>0</v>
      </c>
      <c r="AX58" s="7" t="s">
        <v>316</v>
      </c>
      <c r="AY58" s="145">
        <v>42612</v>
      </c>
      <c r="AZ58" s="7" t="s">
        <v>368</v>
      </c>
      <c r="BA58" s="145">
        <v>42976</v>
      </c>
      <c r="BB58" s="269" t="s">
        <v>393</v>
      </c>
      <c r="BC58" s="116" t="s">
        <v>523</v>
      </c>
      <c r="BD58" s="284" t="s">
        <v>467</v>
      </c>
    </row>
    <row r="59" spans="1:57" s="19" customFormat="1" ht="25.5" x14ac:dyDescent="0.2">
      <c r="A59" s="5">
        <v>52</v>
      </c>
      <c r="B59" s="5" t="s">
        <v>29</v>
      </c>
      <c r="C59" s="5" t="s">
        <v>468</v>
      </c>
      <c r="D59" s="5" t="s">
        <v>71</v>
      </c>
      <c r="E59" s="5">
        <v>2000</v>
      </c>
      <c r="F59" s="5" t="s">
        <v>27</v>
      </c>
      <c r="G59" s="5" t="s">
        <v>469</v>
      </c>
      <c r="H59" s="5" t="s">
        <v>470</v>
      </c>
      <c r="I59" s="5" t="s">
        <v>349</v>
      </c>
      <c r="J59" s="11">
        <v>1595</v>
      </c>
      <c r="K59" s="5" t="s">
        <v>471</v>
      </c>
      <c r="L59" s="5" t="s">
        <v>472</v>
      </c>
      <c r="M59" s="15" t="s">
        <v>240</v>
      </c>
      <c r="N59" s="5" t="s">
        <v>20</v>
      </c>
      <c r="O59" s="11">
        <v>125704</v>
      </c>
      <c r="P59" s="11">
        <v>151900</v>
      </c>
      <c r="Q59" s="11">
        <v>181508</v>
      </c>
      <c r="R59" s="11">
        <v>206516</v>
      </c>
      <c r="S59" s="11">
        <v>235000</v>
      </c>
      <c r="T59" s="11">
        <v>255455</v>
      </c>
      <c r="U59" s="11">
        <v>279000</v>
      </c>
      <c r="V59" s="11">
        <v>302000</v>
      </c>
      <c r="W59" s="11"/>
      <c r="X59" s="11">
        <v>331000</v>
      </c>
      <c r="Y59" s="11">
        <v>349000</v>
      </c>
      <c r="Z59" s="11" t="s">
        <v>4</v>
      </c>
      <c r="AA59" s="11" t="s">
        <v>4</v>
      </c>
      <c r="AB59" s="11" t="s">
        <v>4</v>
      </c>
      <c r="AC59" s="21" t="s">
        <v>4</v>
      </c>
      <c r="AD59" s="274" t="s">
        <v>4</v>
      </c>
      <c r="AE59" s="21" t="s">
        <v>4</v>
      </c>
      <c r="AF59" s="10">
        <v>2000</v>
      </c>
      <c r="AG59" s="11">
        <v>2300</v>
      </c>
      <c r="AH59" s="11">
        <v>3200</v>
      </c>
      <c r="AI59" s="11">
        <v>4000</v>
      </c>
      <c r="AJ59" s="11">
        <v>4600</v>
      </c>
      <c r="AK59" s="11">
        <v>5600</v>
      </c>
      <c r="AL59" s="11">
        <v>6600</v>
      </c>
      <c r="AM59" s="11">
        <v>7900</v>
      </c>
      <c r="AN59" s="11">
        <v>9500</v>
      </c>
      <c r="AO59" s="11"/>
      <c r="AP59" s="142"/>
      <c r="AQ59" s="234" t="s">
        <v>2</v>
      </c>
      <c r="AR59" s="234" t="s">
        <v>2</v>
      </c>
      <c r="AS59" s="306" t="s">
        <v>2</v>
      </c>
      <c r="AT59" s="234" t="s">
        <v>2</v>
      </c>
      <c r="AU59" s="234" t="s">
        <v>2</v>
      </c>
      <c r="AV59" s="234" t="s">
        <v>2</v>
      </c>
      <c r="AW59" s="153">
        <f t="shared" si="4"/>
        <v>0</v>
      </c>
      <c r="AX59" s="7" t="s">
        <v>316</v>
      </c>
      <c r="AY59" s="145">
        <v>41558</v>
      </c>
      <c r="AZ59" s="7" t="s">
        <v>368</v>
      </c>
      <c r="BA59" s="145">
        <v>41922</v>
      </c>
      <c r="BB59" s="269" t="s">
        <v>393</v>
      </c>
      <c r="BC59" s="116" t="s">
        <v>238</v>
      </c>
      <c r="BD59" s="285"/>
    </row>
    <row r="60" spans="1:57" s="19" customFormat="1" ht="25.5" x14ac:dyDescent="0.2">
      <c r="A60" s="5">
        <v>53</v>
      </c>
      <c r="B60" s="15" t="s">
        <v>473</v>
      </c>
      <c r="C60" s="15" t="s">
        <v>474</v>
      </c>
      <c r="D60" s="15" t="s">
        <v>77</v>
      </c>
      <c r="E60" s="15">
        <v>2000</v>
      </c>
      <c r="F60" s="15" t="s">
        <v>475</v>
      </c>
      <c r="G60" s="15" t="s">
        <v>476</v>
      </c>
      <c r="H60" s="42" t="s">
        <v>477</v>
      </c>
      <c r="I60" s="15" t="s">
        <v>478</v>
      </c>
      <c r="J60" s="17">
        <v>2900</v>
      </c>
      <c r="K60" s="15" t="s">
        <v>479</v>
      </c>
      <c r="L60" s="15" t="s">
        <v>480</v>
      </c>
      <c r="M60" s="15" t="s">
        <v>240</v>
      </c>
      <c r="N60" s="15" t="s">
        <v>202</v>
      </c>
      <c r="O60" s="17">
        <v>180433</v>
      </c>
      <c r="P60" s="17">
        <v>203500</v>
      </c>
      <c r="Q60" s="17">
        <v>228480</v>
      </c>
      <c r="R60" s="17">
        <v>246935</v>
      </c>
      <c r="S60" s="17">
        <v>268000</v>
      </c>
      <c r="T60" s="17">
        <v>286562</v>
      </c>
      <c r="U60" s="11">
        <v>302000</v>
      </c>
      <c r="V60" s="11">
        <v>322300</v>
      </c>
      <c r="W60" s="11"/>
      <c r="X60" s="11">
        <v>34900</v>
      </c>
      <c r="Y60" s="74">
        <v>341000</v>
      </c>
      <c r="Z60" s="8" t="s">
        <v>4</v>
      </c>
      <c r="AA60" s="8" t="s">
        <v>4</v>
      </c>
      <c r="AB60" s="8" t="s">
        <v>4</v>
      </c>
      <c r="AC60" s="279" t="s">
        <v>4</v>
      </c>
      <c r="AD60" s="280">
        <v>3600</v>
      </c>
      <c r="AE60" s="279">
        <v>3600</v>
      </c>
      <c r="AF60" s="10">
        <v>4000</v>
      </c>
      <c r="AG60" s="11">
        <v>4800</v>
      </c>
      <c r="AH60" s="11">
        <v>6000</v>
      </c>
      <c r="AI60" s="17">
        <v>7000</v>
      </c>
      <c r="AJ60" s="17">
        <v>8500</v>
      </c>
      <c r="AK60" s="17">
        <v>10400</v>
      </c>
      <c r="AL60" s="17">
        <v>12000</v>
      </c>
      <c r="AM60" s="17">
        <v>13000</v>
      </c>
      <c r="AN60" s="17">
        <v>15500</v>
      </c>
      <c r="AO60" s="17"/>
      <c r="AP60" s="142"/>
      <c r="AQ60" s="234" t="s">
        <v>2</v>
      </c>
      <c r="AR60" s="234" t="s">
        <v>2</v>
      </c>
      <c r="AS60" s="234" t="s">
        <v>2</v>
      </c>
      <c r="AT60" s="234" t="s">
        <v>2</v>
      </c>
      <c r="AU60" s="234" t="s">
        <v>2</v>
      </c>
      <c r="AV60" s="234" t="s">
        <v>2</v>
      </c>
      <c r="AW60" s="153">
        <f t="shared" si="4"/>
        <v>0</v>
      </c>
      <c r="AX60" s="7" t="s">
        <v>316</v>
      </c>
      <c r="AY60" s="145">
        <v>41559</v>
      </c>
      <c r="AZ60" s="7" t="s">
        <v>368</v>
      </c>
      <c r="BA60" s="145">
        <v>41923</v>
      </c>
      <c r="BB60" s="269" t="s">
        <v>393</v>
      </c>
      <c r="BC60" s="307"/>
      <c r="BD60" s="286"/>
    </row>
    <row r="61" spans="1:57" s="49" customFormat="1" ht="25.5" x14ac:dyDescent="0.2">
      <c r="A61" s="5">
        <v>54</v>
      </c>
      <c r="B61" s="5" t="s">
        <v>323</v>
      </c>
      <c r="C61" s="5" t="s">
        <v>481</v>
      </c>
      <c r="D61" s="5" t="s">
        <v>71</v>
      </c>
      <c r="E61" s="5">
        <v>2017</v>
      </c>
      <c r="F61" s="15" t="s">
        <v>482</v>
      </c>
      <c r="G61" s="5"/>
      <c r="H61" s="15" t="s">
        <v>21</v>
      </c>
      <c r="I61" s="5" t="s">
        <v>483</v>
      </c>
      <c r="J61" s="11">
        <v>2000</v>
      </c>
      <c r="K61" s="5" t="s">
        <v>484</v>
      </c>
      <c r="L61" s="5"/>
      <c r="M61" s="15" t="s">
        <v>240</v>
      </c>
      <c r="N61" s="5" t="s">
        <v>20</v>
      </c>
      <c r="O61" s="5"/>
      <c r="P61" s="5"/>
      <c r="Q61" s="5"/>
      <c r="R61" s="11"/>
      <c r="S61" s="11"/>
      <c r="T61" s="11"/>
      <c r="U61" s="11"/>
      <c r="V61" s="11"/>
      <c r="W61" s="11"/>
      <c r="X61" s="10"/>
      <c r="Y61" s="75">
        <v>14000</v>
      </c>
      <c r="Z61" s="10">
        <v>36500</v>
      </c>
      <c r="AA61" s="165">
        <v>36500</v>
      </c>
      <c r="AB61" s="165">
        <v>40400</v>
      </c>
      <c r="AC61" s="279">
        <v>46500</v>
      </c>
      <c r="AD61" s="280">
        <v>64575</v>
      </c>
      <c r="AE61" s="279">
        <v>64575</v>
      </c>
      <c r="AF61" s="10"/>
      <c r="AG61" s="11"/>
      <c r="AH61" s="11"/>
      <c r="AI61" s="11"/>
      <c r="AJ61" s="11"/>
      <c r="AK61" s="5"/>
      <c r="AL61" s="5"/>
      <c r="AM61" s="5"/>
      <c r="AN61" s="5"/>
      <c r="AO61" s="5">
        <v>64575</v>
      </c>
      <c r="AP61" s="142"/>
      <c r="AQ61" s="234" t="s">
        <v>2</v>
      </c>
      <c r="AR61" s="142"/>
      <c r="AS61" s="332"/>
      <c r="AT61" s="142"/>
      <c r="AU61" s="142"/>
      <c r="AV61" s="142"/>
      <c r="AW61" s="153">
        <f t="shared" si="4"/>
        <v>0</v>
      </c>
      <c r="AX61" s="7" t="s">
        <v>316</v>
      </c>
      <c r="AY61" s="145">
        <v>43021</v>
      </c>
      <c r="AZ61" s="7" t="s">
        <v>368</v>
      </c>
      <c r="BA61" s="145">
        <v>43020</v>
      </c>
      <c r="BB61" s="269" t="s">
        <v>393</v>
      </c>
      <c r="BC61" s="116"/>
      <c r="BD61" s="282"/>
      <c r="BE61" s="287"/>
    </row>
    <row r="62" spans="1:57" s="19" customFormat="1" ht="25.5" x14ac:dyDescent="0.2">
      <c r="A62" s="5">
        <v>55</v>
      </c>
      <c r="B62" s="5" t="s">
        <v>485</v>
      </c>
      <c r="C62" s="25" t="s">
        <v>486</v>
      </c>
      <c r="D62" s="25" t="s">
        <v>71</v>
      </c>
      <c r="E62" s="25">
        <v>2013</v>
      </c>
      <c r="F62" s="25" t="s">
        <v>487</v>
      </c>
      <c r="G62" s="25" t="s">
        <v>488</v>
      </c>
      <c r="H62" s="5" t="s">
        <v>489</v>
      </c>
      <c r="I62" s="5" t="s">
        <v>349</v>
      </c>
      <c r="J62" s="27">
        <v>1820</v>
      </c>
      <c r="K62" s="25"/>
      <c r="L62" s="25"/>
      <c r="M62" s="15" t="s">
        <v>240</v>
      </c>
      <c r="N62" s="25" t="s">
        <v>20</v>
      </c>
      <c r="O62" s="27">
        <v>7484</v>
      </c>
      <c r="P62" s="27">
        <v>27040</v>
      </c>
      <c r="Q62" s="27">
        <v>43000</v>
      </c>
      <c r="R62" s="11">
        <v>66300</v>
      </c>
      <c r="S62" s="12">
        <v>94469</v>
      </c>
      <c r="T62" s="12"/>
      <c r="U62" s="12">
        <v>0</v>
      </c>
      <c r="V62" s="12">
        <v>22300</v>
      </c>
      <c r="W62" s="12">
        <v>46109</v>
      </c>
      <c r="X62" s="12">
        <v>69000</v>
      </c>
      <c r="Y62" s="111">
        <v>114000</v>
      </c>
      <c r="Z62" s="13">
        <v>25500</v>
      </c>
      <c r="AA62" s="163">
        <v>25500</v>
      </c>
      <c r="AB62" s="163">
        <v>27600</v>
      </c>
      <c r="AC62" s="288">
        <v>31000</v>
      </c>
      <c r="AD62" s="76">
        <v>35300</v>
      </c>
      <c r="AE62" s="288">
        <v>35300</v>
      </c>
      <c r="AF62" s="13">
        <v>40200</v>
      </c>
      <c r="AG62" s="12">
        <v>44300</v>
      </c>
      <c r="AH62" s="12">
        <v>52000</v>
      </c>
      <c r="AI62" s="12"/>
      <c r="AJ62" s="12"/>
      <c r="AK62" s="289">
        <v>35000</v>
      </c>
      <c r="AL62" s="26">
        <v>41000</v>
      </c>
      <c r="AM62" s="26">
        <v>44600</v>
      </c>
      <c r="AN62" s="26">
        <v>60000</v>
      </c>
      <c r="AO62" s="26"/>
      <c r="AP62" s="142"/>
      <c r="AQ62" s="234" t="s">
        <v>2</v>
      </c>
      <c r="AR62" s="142"/>
      <c r="AS62" s="332"/>
      <c r="AT62" s="142"/>
      <c r="AU62" s="142"/>
      <c r="AV62" s="142"/>
      <c r="AW62" s="153">
        <f t="shared" si="4"/>
        <v>0</v>
      </c>
      <c r="AX62" s="7" t="s">
        <v>316</v>
      </c>
      <c r="AY62" s="145">
        <v>41612</v>
      </c>
      <c r="AZ62" s="7" t="s">
        <v>368</v>
      </c>
      <c r="BA62" s="145">
        <v>41976</v>
      </c>
      <c r="BB62" s="269" t="s">
        <v>393</v>
      </c>
      <c r="BC62" s="116" t="s">
        <v>238</v>
      </c>
      <c r="BD62" s="286"/>
    </row>
    <row r="63" spans="1:57" ht="38.25" x14ac:dyDescent="0.2">
      <c r="A63" s="5">
        <v>56</v>
      </c>
      <c r="B63" s="15" t="s">
        <v>451</v>
      </c>
      <c r="C63" s="28" t="s">
        <v>490</v>
      </c>
      <c r="D63" s="5" t="s">
        <v>77</v>
      </c>
      <c r="E63" s="5">
        <v>2009</v>
      </c>
      <c r="F63" s="5" t="s">
        <v>491</v>
      </c>
      <c r="G63" s="5" t="s">
        <v>492</v>
      </c>
      <c r="H63" s="5" t="s">
        <v>40</v>
      </c>
      <c r="I63" s="5" t="s">
        <v>39</v>
      </c>
      <c r="J63" s="11">
        <v>2960</v>
      </c>
      <c r="K63" s="5" t="s">
        <v>493</v>
      </c>
      <c r="L63" s="5" t="s">
        <v>4</v>
      </c>
      <c r="M63" s="15" t="s">
        <v>240</v>
      </c>
      <c r="N63" s="15" t="s">
        <v>37</v>
      </c>
      <c r="O63" s="5" t="s">
        <v>4</v>
      </c>
      <c r="P63" s="5" t="s">
        <v>4</v>
      </c>
      <c r="Q63" s="5">
        <v>8012</v>
      </c>
      <c r="R63" s="11">
        <v>19174</v>
      </c>
      <c r="S63" s="11">
        <v>43900</v>
      </c>
      <c r="T63" s="11">
        <v>65808</v>
      </c>
      <c r="U63" s="11">
        <v>86500</v>
      </c>
      <c r="V63" s="11">
        <v>110700</v>
      </c>
      <c r="W63" s="11">
        <v>131228</v>
      </c>
      <c r="X63" s="11">
        <v>153000</v>
      </c>
      <c r="Y63" s="74">
        <v>193000</v>
      </c>
      <c r="Z63" s="10">
        <v>19400</v>
      </c>
      <c r="AA63" s="165">
        <v>19400</v>
      </c>
      <c r="AB63" s="165">
        <v>21300</v>
      </c>
      <c r="AC63" s="279">
        <v>23000</v>
      </c>
      <c r="AD63" s="280">
        <v>25500</v>
      </c>
      <c r="AE63" s="279">
        <v>25500</v>
      </c>
      <c r="AF63" s="10">
        <v>27400</v>
      </c>
      <c r="AG63" s="11">
        <v>29700</v>
      </c>
      <c r="AH63" s="11">
        <v>34000</v>
      </c>
      <c r="AI63" s="11">
        <v>42000</v>
      </c>
      <c r="AJ63" s="11">
        <v>48500</v>
      </c>
      <c r="AK63" s="17">
        <v>64000</v>
      </c>
      <c r="AL63" s="5">
        <v>77000</v>
      </c>
      <c r="AM63" s="5">
        <v>100333</v>
      </c>
      <c r="AN63" s="5" t="s">
        <v>4</v>
      </c>
      <c r="AO63" s="5"/>
      <c r="AP63" s="142"/>
      <c r="AQ63" s="234" t="s">
        <v>2</v>
      </c>
      <c r="AR63" s="142"/>
      <c r="AS63" s="332"/>
      <c r="AT63" s="142"/>
      <c r="AU63" s="142"/>
      <c r="AV63" s="234" t="s">
        <v>2</v>
      </c>
      <c r="AW63" s="153">
        <f t="shared" si="4"/>
        <v>0</v>
      </c>
      <c r="AX63" s="7" t="s">
        <v>316</v>
      </c>
      <c r="AY63" s="145">
        <v>41622</v>
      </c>
      <c r="AZ63" s="7" t="s">
        <v>368</v>
      </c>
      <c r="BA63" s="145">
        <v>41986</v>
      </c>
      <c r="BB63" s="269" t="s">
        <v>393</v>
      </c>
      <c r="BC63" s="116" t="s">
        <v>238</v>
      </c>
    </row>
    <row r="64" spans="1:57" ht="40.5" x14ac:dyDescent="0.2">
      <c r="A64" s="5">
        <v>57</v>
      </c>
      <c r="B64" s="5" t="s">
        <v>14</v>
      </c>
      <c r="C64" s="28" t="s">
        <v>494</v>
      </c>
      <c r="D64" s="5" t="s">
        <v>149</v>
      </c>
      <c r="E64" s="5">
        <v>2015</v>
      </c>
      <c r="F64" s="5" t="s">
        <v>495</v>
      </c>
      <c r="G64" s="5" t="s">
        <v>16</v>
      </c>
      <c r="H64" s="5"/>
      <c r="I64" s="5" t="s">
        <v>351</v>
      </c>
      <c r="J64" s="11">
        <v>500</v>
      </c>
      <c r="K64" s="5" t="s">
        <v>496</v>
      </c>
      <c r="L64" s="5"/>
      <c r="M64" s="5" t="s">
        <v>4</v>
      </c>
      <c r="N64" s="5" t="s">
        <v>4</v>
      </c>
      <c r="O64" s="5"/>
      <c r="P64" s="5"/>
      <c r="Q64" s="263"/>
      <c r="R64" s="11"/>
      <c r="S64" s="11"/>
      <c r="T64" s="11"/>
      <c r="U64" s="11"/>
      <c r="V64" s="11"/>
      <c r="W64" s="11"/>
      <c r="X64" s="11" t="s">
        <v>4</v>
      </c>
      <c r="Y64" s="11" t="s">
        <v>4</v>
      </c>
      <c r="Z64" s="10">
        <v>7590</v>
      </c>
      <c r="AA64" s="165">
        <v>7590</v>
      </c>
      <c r="AB64" s="165">
        <v>8470</v>
      </c>
      <c r="AC64" s="279">
        <v>9880</v>
      </c>
      <c r="AD64" s="280">
        <v>11700</v>
      </c>
      <c r="AE64" s="279">
        <v>11700</v>
      </c>
      <c r="AF64" s="10">
        <f>4500 + 9700</f>
        <v>14200</v>
      </c>
      <c r="AG64" s="11">
        <v>17650.5</v>
      </c>
      <c r="AH64" s="11"/>
      <c r="AI64" s="11"/>
      <c r="AJ64" s="11"/>
      <c r="AK64" s="12"/>
      <c r="AL64" s="5"/>
      <c r="AM64" s="5"/>
      <c r="AN64" s="5"/>
      <c r="AO64" s="11">
        <f>5596.5 + 12054</f>
        <v>17650.5</v>
      </c>
      <c r="AP64" s="142"/>
      <c r="AQ64" s="234" t="s">
        <v>2</v>
      </c>
      <c r="AR64" s="142"/>
      <c r="AS64" s="332"/>
      <c r="AT64" s="234" t="s">
        <v>2</v>
      </c>
      <c r="AU64" s="234" t="s">
        <v>2</v>
      </c>
      <c r="AV64" s="234" t="s">
        <v>2</v>
      </c>
      <c r="AW64" s="153">
        <f t="shared" si="4"/>
        <v>0</v>
      </c>
      <c r="AX64" s="7" t="s">
        <v>316</v>
      </c>
      <c r="AY64" s="145">
        <v>42719</v>
      </c>
      <c r="AZ64" s="7" t="s">
        <v>368</v>
      </c>
      <c r="BA64" s="145">
        <v>43083</v>
      </c>
      <c r="BB64" s="269" t="s">
        <v>393</v>
      </c>
      <c r="BC64" s="34" t="s">
        <v>522</v>
      </c>
      <c r="BD64" s="290" t="s">
        <v>497</v>
      </c>
    </row>
    <row r="65" spans="1:57" ht="40.5" x14ac:dyDescent="0.2">
      <c r="A65" s="5">
        <v>58</v>
      </c>
      <c r="B65" s="5" t="s">
        <v>14</v>
      </c>
      <c r="C65" s="28" t="s">
        <v>498</v>
      </c>
      <c r="D65" s="5" t="s">
        <v>149</v>
      </c>
      <c r="E65" s="5">
        <v>2015</v>
      </c>
      <c r="F65" s="5" t="s">
        <v>495</v>
      </c>
      <c r="G65" s="5"/>
      <c r="H65" s="5"/>
      <c r="I65" s="5" t="s">
        <v>351</v>
      </c>
      <c r="J65" s="11">
        <v>500</v>
      </c>
      <c r="K65" s="5" t="s">
        <v>499</v>
      </c>
      <c r="L65" s="5"/>
      <c r="M65" s="5" t="s">
        <v>4</v>
      </c>
      <c r="N65" s="5" t="s">
        <v>4</v>
      </c>
      <c r="O65" s="5"/>
      <c r="P65" s="5"/>
      <c r="Q65" s="263"/>
      <c r="R65" s="11"/>
      <c r="S65" s="11"/>
      <c r="T65" s="11"/>
      <c r="U65" s="11"/>
      <c r="V65" s="11"/>
      <c r="W65" s="11"/>
      <c r="X65" s="11" t="s">
        <v>4</v>
      </c>
      <c r="Y65" s="11" t="s">
        <v>4</v>
      </c>
      <c r="Z65" s="10">
        <v>7590</v>
      </c>
      <c r="AA65" s="165">
        <v>7590</v>
      </c>
      <c r="AB65" s="165">
        <v>8470</v>
      </c>
      <c r="AC65" s="279">
        <v>9880</v>
      </c>
      <c r="AD65" s="280">
        <v>11700</v>
      </c>
      <c r="AE65" s="279">
        <v>11700</v>
      </c>
      <c r="AF65" s="10">
        <f>4500 + 9700</f>
        <v>14200</v>
      </c>
      <c r="AG65" s="11">
        <v>17650.5</v>
      </c>
      <c r="AH65" s="11"/>
      <c r="AI65" s="11"/>
      <c r="AJ65" s="11"/>
      <c r="AK65" s="12"/>
      <c r="AL65" s="5"/>
      <c r="AM65" s="5"/>
      <c r="AN65" s="5"/>
      <c r="AO65" s="11">
        <f>5596.5 + 12054</f>
        <v>17650.5</v>
      </c>
      <c r="AP65" s="142"/>
      <c r="AQ65" s="234" t="s">
        <v>2</v>
      </c>
      <c r="AR65" s="142"/>
      <c r="AS65" s="332"/>
      <c r="AT65" s="234" t="s">
        <v>2</v>
      </c>
      <c r="AU65" s="234" t="s">
        <v>2</v>
      </c>
      <c r="AV65" s="234" t="s">
        <v>2</v>
      </c>
      <c r="AW65" s="153">
        <f t="shared" si="4"/>
        <v>0</v>
      </c>
      <c r="AX65" s="7" t="s">
        <v>316</v>
      </c>
      <c r="AY65" s="145">
        <v>42719</v>
      </c>
      <c r="AZ65" s="7" t="s">
        <v>368</v>
      </c>
      <c r="BA65" s="145">
        <v>43083</v>
      </c>
      <c r="BB65" s="269" t="s">
        <v>393</v>
      </c>
      <c r="BC65" s="34" t="s">
        <v>522</v>
      </c>
      <c r="BD65" s="290" t="s">
        <v>497</v>
      </c>
    </row>
    <row r="66" spans="1:57" s="48" customFormat="1" ht="25.5" x14ac:dyDescent="0.2">
      <c r="A66" s="5">
        <v>59</v>
      </c>
      <c r="B66" s="5" t="s">
        <v>500</v>
      </c>
      <c r="C66" s="5" t="s">
        <v>501</v>
      </c>
      <c r="D66" s="5" t="s">
        <v>77</v>
      </c>
      <c r="E66" s="5">
        <v>2015</v>
      </c>
      <c r="F66" s="5" t="s">
        <v>495</v>
      </c>
      <c r="G66" s="5"/>
      <c r="H66" s="5" t="s">
        <v>502</v>
      </c>
      <c r="I66" s="25" t="s">
        <v>503</v>
      </c>
      <c r="J66" s="11">
        <v>3500</v>
      </c>
      <c r="K66" s="5" t="s">
        <v>504</v>
      </c>
      <c r="L66" s="5"/>
      <c r="M66" s="15" t="s">
        <v>240</v>
      </c>
      <c r="N66" s="25" t="s">
        <v>20</v>
      </c>
      <c r="O66" s="11"/>
      <c r="P66" s="11"/>
      <c r="Q66" s="11"/>
      <c r="R66" s="11"/>
      <c r="S66" s="12"/>
      <c r="T66" s="12"/>
      <c r="U66" s="12"/>
      <c r="V66" s="12"/>
      <c r="W66" s="12"/>
      <c r="X66" s="12">
        <v>7100</v>
      </c>
      <c r="Y66" s="111">
        <v>32000</v>
      </c>
      <c r="Z66" s="13">
        <v>51600</v>
      </c>
      <c r="AA66" s="163">
        <v>51600</v>
      </c>
      <c r="AB66" s="163">
        <v>57400</v>
      </c>
      <c r="AC66" s="288">
        <v>65000</v>
      </c>
      <c r="AD66" s="76">
        <v>75000</v>
      </c>
      <c r="AE66" s="288">
        <v>75000</v>
      </c>
      <c r="AF66" s="13">
        <v>102000</v>
      </c>
      <c r="AG66" s="12">
        <v>117219</v>
      </c>
      <c r="AH66" s="12"/>
      <c r="AI66" s="12"/>
      <c r="AJ66" s="12"/>
      <c r="AK66" s="12"/>
      <c r="AL66" s="12"/>
      <c r="AM66" s="12"/>
      <c r="AN66" s="12"/>
      <c r="AO66" s="12">
        <v>117219</v>
      </c>
      <c r="AP66" s="142"/>
      <c r="AQ66" s="234" t="s">
        <v>2</v>
      </c>
      <c r="AR66" s="142"/>
      <c r="AS66" s="332"/>
      <c r="AT66" s="142"/>
      <c r="AU66" s="142"/>
      <c r="AV66" s="234" t="s">
        <v>2</v>
      </c>
      <c r="AW66" s="153">
        <f t="shared" si="4"/>
        <v>0</v>
      </c>
      <c r="AX66" s="7" t="s">
        <v>316</v>
      </c>
      <c r="AY66" s="145">
        <v>42722</v>
      </c>
      <c r="AZ66" s="7" t="s">
        <v>368</v>
      </c>
      <c r="BA66" s="145">
        <v>43086</v>
      </c>
      <c r="BB66" s="269" t="s">
        <v>393</v>
      </c>
      <c r="BC66" s="308" t="s">
        <v>238</v>
      </c>
      <c r="BD66" s="291" t="s">
        <v>505</v>
      </c>
      <c r="BE66" s="291"/>
    </row>
    <row r="67" spans="1:57" ht="25.5" x14ac:dyDescent="0.2">
      <c r="A67" s="5">
        <v>60</v>
      </c>
      <c r="B67" s="292" t="s">
        <v>36</v>
      </c>
      <c r="C67" s="5" t="s">
        <v>506</v>
      </c>
      <c r="D67" s="293" t="s">
        <v>10</v>
      </c>
      <c r="E67" s="15">
        <v>2013</v>
      </c>
      <c r="F67" s="15" t="s">
        <v>507</v>
      </c>
      <c r="G67" s="15" t="s">
        <v>4</v>
      </c>
      <c r="H67" s="15" t="s">
        <v>4</v>
      </c>
      <c r="I67" s="15" t="s">
        <v>508</v>
      </c>
      <c r="J67" s="17">
        <v>750</v>
      </c>
      <c r="K67" s="15" t="s">
        <v>33</v>
      </c>
      <c r="L67" s="23" t="s">
        <v>4</v>
      </c>
      <c r="M67" s="23" t="s">
        <v>4</v>
      </c>
      <c r="N67" s="15" t="s">
        <v>4</v>
      </c>
      <c r="O67" s="15" t="s">
        <v>4</v>
      </c>
      <c r="P67" s="15" t="s">
        <v>4</v>
      </c>
      <c r="Q67" s="292" t="s">
        <v>4</v>
      </c>
      <c r="R67" s="17" t="s">
        <v>4</v>
      </c>
      <c r="S67" s="17" t="s">
        <v>4</v>
      </c>
      <c r="T67" s="17" t="s">
        <v>4</v>
      </c>
      <c r="U67" s="11" t="s">
        <v>4</v>
      </c>
      <c r="V67" s="11" t="s">
        <v>4</v>
      </c>
      <c r="W67" s="11" t="s">
        <v>4</v>
      </c>
      <c r="X67" s="10" t="s">
        <v>4</v>
      </c>
      <c r="Y67" s="10" t="s">
        <v>4</v>
      </c>
      <c r="Z67" s="10" t="s">
        <v>4</v>
      </c>
      <c r="AA67" s="10" t="s">
        <v>4</v>
      </c>
      <c r="AB67" s="10" t="s">
        <v>4</v>
      </c>
      <c r="AC67" s="279" t="s">
        <v>4</v>
      </c>
      <c r="AD67" s="280" t="s">
        <v>4</v>
      </c>
      <c r="AE67" s="279" t="s">
        <v>4</v>
      </c>
      <c r="AF67" s="10" t="s">
        <v>4</v>
      </c>
      <c r="AG67" s="11" t="s">
        <v>4</v>
      </c>
      <c r="AH67" s="11" t="s">
        <v>4</v>
      </c>
      <c r="AI67" s="17" t="s">
        <v>4</v>
      </c>
      <c r="AJ67" s="17" t="s">
        <v>4</v>
      </c>
      <c r="AK67" s="18" t="s">
        <v>4</v>
      </c>
      <c r="AL67" s="17" t="s">
        <v>4</v>
      </c>
      <c r="AM67" s="17" t="s">
        <v>4</v>
      </c>
      <c r="AN67" s="17" t="s">
        <v>4</v>
      </c>
      <c r="AO67" s="17"/>
      <c r="AP67" s="142"/>
      <c r="AQ67" s="234" t="s">
        <v>2</v>
      </c>
      <c r="AR67" s="234" t="s">
        <v>2</v>
      </c>
      <c r="AS67" s="306" t="s">
        <v>2</v>
      </c>
      <c r="AT67" s="234" t="s">
        <v>2</v>
      </c>
      <c r="AU67" s="234" t="s">
        <v>2</v>
      </c>
      <c r="AV67" s="234" t="s">
        <v>2</v>
      </c>
      <c r="AW67" s="153">
        <f t="shared" si="4"/>
        <v>0</v>
      </c>
      <c r="AX67" s="7" t="s">
        <v>316</v>
      </c>
      <c r="AY67" s="145">
        <v>41626</v>
      </c>
      <c r="AZ67" s="7" t="s">
        <v>368</v>
      </c>
      <c r="BA67" s="145">
        <v>41990</v>
      </c>
      <c r="BB67" s="269" t="s">
        <v>393</v>
      </c>
      <c r="BC67" s="34"/>
    </row>
    <row r="68" spans="1:57" s="19" customFormat="1" ht="25.5" x14ac:dyDescent="0.2">
      <c r="A68" s="5">
        <v>61</v>
      </c>
      <c r="B68" s="295" t="s">
        <v>509</v>
      </c>
      <c r="C68" s="28" t="s">
        <v>510</v>
      </c>
      <c r="D68" s="296" t="s">
        <v>511</v>
      </c>
      <c r="E68" s="79">
        <v>2017</v>
      </c>
      <c r="F68" s="79" t="s">
        <v>512</v>
      </c>
      <c r="G68" s="79"/>
      <c r="H68" s="79"/>
      <c r="I68" s="79" t="s">
        <v>513</v>
      </c>
      <c r="J68" s="297">
        <v>2000</v>
      </c>
      <c r="K68" s="79" t="s">
        <v>514</v>
      </c>
      <c r="L68" s="298"/>
      <c r="M68" s="23" t="s">
        <v>4</v>
      </c>
      <c r="N68" s="79"/>
      <c r="O68" s="79"/>
      <c r="P68" s="79"/>
      <c r="Q68" s="295"/>
      <c r="R68" s="297"/>
      <c r="S68" s="297"/>
      <c r="T68" s="297"/>
      <c r="U68" s="89"/>
      <c r="V68" s="89"/>
      <c r="W68" s="89"/>
      <c r="X68" s="299"/>
      <c r="Y68" s="299" t="s">
        <v>4</v>
      </c>
      <c r="Z68" s="299">
        <v>8300</v>
      </c>
      <c r="AA68" s="300">
        <v>8300</v>
      </c>
      <c r="AB68" s="300">
        <v>9700</v>
      </c>
      <c r="AC68" s="279">
        <v>11700</v>
      </c>
      <c r="AD68" s="301">
        <v>14610</v>
      </c>
      <c r="AE68" s="302">
        <v>14610</v>
      </c>
      <c r="AF68" s="299"/>
      <c r="AG68" s="89"/>
      <c r="AH68" s="89"/>
      <c r="AI68" s="297"/>
      <c r="AJ68" s="297"/>
      <c r="AK68" s="303"/>
      <c r="AL68" s="297"/>
      <c r="AM68" s="297"/>
      <c r="AN68" s="297"/>
      <c r="AO68" s="297">
        <v>14610</v>
      </c>
      <c r="AP68" s="142"/>
      <c r="AQ68" s="234" t="s">
        <v>2</v>
      </c>
      <c r="AR68" s="142"/>
      <c r="AS68" s="332"/>
      <c r="AT68" s="234" t="s">
        <v>2</v>
      </c>
      <c r="AU68" s="234" t="s">
        <v>2</v>
      </c>
      <c r="AV68" s="234" t="s">
        <v>2</v>
      </c>
      <c r="AW68" s="153">
        <f t="shared" si="4"/>
        <v>0</v>
      </c>
      <c r="AX68" s="7" t="s">
        <v>316</v>
      </c>
      <c r="AY68" s="145">
        <v>43090</v>
      </c>
      <c r="AZ68" s="7" t="s">
        <v>368</v>
      </c>
      <c r="BA68" s="145">
        <v>43454</v>
      </c>
      <c r="BB68" s="269" t="s">
        <v>393</v>
      </c>
      <c r="BC68" s="309"/>
      <c r="BD68" s="286"/>
    </row>
    <row r="69" spans="1:57" s="19" customFormat="1" ht="67.5" x14ac:dyDescent="0.2">
      <c r="A69" s="5">
        <v>62</v>
      </c>
      <c r="B69" s="263" t="s">
        <v>515</v>
      </c>
      <c r="C69" s="5" t="s">
        <v>516</v>
      </c>
      <c r="D69" s="264" t="s">
        <v>154</v>
      </c>
      <c r="E69" s="5">
        <v>2014</v>
      </c>
      <c r="F69" s="5" t="s">
        <v>419</v>
      </c>
      <c r="G69" s="5"/>
      <c r="H69" s="5" t="s">
        <v>517</v>
      </c>
      <c r="I69" s="5" t="s">
        <v>352</v>
      </c>
      <c r="J69" s="11">
        <v>6500</v>
      </c>
      <c r="K69" s="5" t="s">
        <v>518</v>
      </c>
      <c r="L69" s="30">
        <v>12357713</v>
      </c>
      <c r="M69" s="5"/>
      <c r="N69" s="32"/>
      <c r="O69" s="5"/>
      <c r="P69" s="5"/>
      <c r="Q69" s="263"/>
      <c r="R69" s="11"/>
      <c r="S69" s="11"/>
      <c r="T69" s="11"/>
      <c r="U69" s="11"/>
      <c r="V69" s="11"/>
      <c r="W69" s="11">
        <v>387</v>
      </c>
      <c r="X69" s="11"/>
      <c r="Y69" s="74"/>
      <c r="Z69" s="10">
        <v>138900</v>
      </c>
      <c r="AA69" s="165">
        <v>138900</v>
      </c>
      <c r="AB69" s="165">
        <v>156900</v>
      </c>
      <c r="AC69" s="279">
        <v>169000</v>
      </c>
      <c r="AD69" s="280">
        <v>191100</v>
      </c>
      <c r="AE69" s="279">
        <v>191100</v>
      </c>
      <c r="AF69" s="10">
        <v>219714</v>
      </c>
      <c r="AG69" s="11">
        <v>243360</v>
      </c>
      <c r="AH69" s="11">
        <v>278257</v>
      </c>
      <c r="AI69" s="11"/>
      <c r="AJ69" s="11"/>
      <c r="AK69" s="11"/>
      <c r="AL69" s="11"/>
      <c r="AM69" s="11"/>
      <c r="AN69" s="11"/>
      <c r="AO69" s="11">
        <v>278257</v>
      </c>
      <c r="AP69" s="142"/>
      <c r="AQ69" s="234" t="s">
        <v>2</v>
      </c>
      <c r="AR69" s="142"/>
      <c r="AS69" s="332"/>
      <c r="AT69" s="142"/>
      <c r="AU69" s="234" t="s">
        <v>2</v>
      </c>
      <c r="AV69" s="234" t="s">
        <v>2</v>
      </c>
      <c r="AW69" s="153">
        <f t="shared" si="4"/>
        <v>0</v>
      </c>
      <c r="AX69" s="7" t="s">
        <v>316</v>
      </c>
      <c r="AY69" s="145">
        <v>41630</v>
      </c>
      <c r="AZ69" s="7" t="s">
        <v>368</v>
      </c>
      <c r="BA69" s="145">
        <v>41994</v>
      </c>
      <c r="BB69" s="269" t="s">
        <v>393</v>
      </c>
      <c r="BC69" s="34" t="s">
        <v>521</v>
      </c>
      <c r="BD69" s="305"/>
    </row>
    <row r="70" spans="1:57" ht="20.100000000000001" customHeight="1" x14ac:dyDescent="0.2">
      <c r="A70" s="122"/>
      <c r="B70" s="337"/>
      <c r="C70" s="337"/>
      <c r="D70" s="337"/>
      <c r="E70" s="122"/>
      <c r="F70" s="122"/>
      <c r="G70" s="122"/>
      <c r="H70" s="122"/>
      <c r="I70" s="19"/>
      <c r="J70" s="19"/>
      <c r="K70" s="19"/>
      <c r="L70" s="39"/>
      <c r="M70" s="40"/>
      <c r="N70" s="157"/>
      <c r="O70" s="122"/>
      <c r="P70" s="122"/>
      <c r="Q70" s="123"/>
      <c r="R70" s="123"/>
      <c r="S70" s="123"/>
      <c r="T70" s="123"/>
      <c r="U70" s="123"/>
      <c r="V70" s="123"/>
      <c r="W70" s="123"/>
      <c r="X70" s="123"/>
      <c r="Y70" s="123"/>
      <c r="Z70" s="123"/>
      <c r="AA70" s="123"/>
      <c r="AB70" s="123"/>
      <c r="AC70" s="123"/>
      <c r="AD70" s="123"/>
      <c r="AE70" s="123"/>
      <c r="AF70" s="123"/>
      <c r="AG70" s="123"/>
      <c r="AH70" s="19"/>
      <c r="AI70" s="37"/>
      <c r="AJ70" s="123"/>
      <c r="AK70" s="123"/>
      <c r="AL70" s="123"/>
      <c r="AM70" s="122"/>
      <c r="AN70" s="19"/>
      <c r="AO70" s="19"/>
      <c r="AP70" s="215">
        <f>SUM(AP39:AP69)</f>
        <v>0</v>
      </c>
      <c r="AQ70" s="189" t="s">
        <v>2</v>
      </c>
      <c r="AR70" s="215">
        <f t="shared" ref="AR70" si="5">SUM(AR39:AR69)</f>
        <v>0</v>
      </c>
      <c r="AS70" s="189" t="s">
        <v>2</v>
      </c>
      <c r="AT70" s="215">
        <f t="shared" ref="AT70" si="6">SUM(AT39:AT69)</f>
        <v>0</v>
      </c>
      <c r="AU70" s="215">
        <f t="shared" ref="AU70" si="7">SUM(AU39:AU69)</f>
        <v>0</v>
      </c>
      <c r="AV70" s="215">
        <f t="shared" ref="AV70" si="8">SUM(AV39:AV69)</f>
        <v>0</v>
      </c>
      <c r="AW70" s="215">
        <f>SUM(AW39:AW69)</f>
        <v>0</v>
      </c>
      <c r="AX70" s="352" t="s">
        <v>372</v>
      </c>
      <c r="AY70" s="353"/>
      <c r="AZ70" s="353"/>
      <c r="BA70" s="354"/>
      <c r="BB70" s="19"/>
      <c r="BC70" s="124"/>
    </row>
    <row r="71" spans="1:57" ht="20.100000000000001" customHeight="1" x14ac:dyDescent="0.2">
      <c r="A71" s="98" t="s">
        <v>1</v>
      </c>
      <c r="B71" s="99" t="s">
        <v>0</v>
      </c>
      <c r="C71" s="122"/>
      <c r="D71" s="122"/>
      <c r="E71" s="122"/>
      <c r="F71" s="122"/>
      <c r="G71" s="122"/>
      <c r="H71" s="122"/>
      <c r="I71" s="19"/>
      <c r="J71" s="19"/>
      <c r="K71" s="19"/>
      <c r="L71" s="39"/>
      <c r="M71" s="38"/>
      <c r="N71" s="157"/>
      <c r="O71" s="122"/>
      <c r="P71" s="122"/>
      <c r="Q71" s="122"/>
      <c r="R71" s="122"/>
      <c r="S71" s="122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9"/>
      <c r="AO71" s="19"/>
      <c r="AP71" s="351">
        <f>SUM(AP70:AV70)</f>
        <v>0</v>
      </c>
      <c r="AQ71" s="351"/>
      <c r="AR71" s="351"/>
      <c r="AS71" s="351"/>
      <c r="AT71" s="351"/>
      <c r="AU71" s="351"/>
      <c r="AV71" s="351"/>
      <c r="AW71" s="237"/>
      <c r="AX71" s="355" t="s">
        <v>373</v>
      </c>
      <c r="AY71" s="356"/>
      <c r="AZ71" s="356"/>
      <c r="BA71" s="357"/>
      <c r="BB71" s="19"/>
      <c r="BC71" s="19"/>
    </row>
    <row r="72" spans="1:57" ht="16.5" x14ac:dyDescent="0.2">
      <c r="AP72" s="222">
        <f>SUM(AP37,AP70)</f>
        <v>0</v>
      </c>
      <c r="AQ72" s="255" t="s">
        <v>2</v>
      </c>
      <c r="AR72" s="222">
        <f>SUM(AR37,AR70)</f>
        <v>0</v>
      </c>
      <c r="AS72" s="255" t="s">
        <v>2</v>
      </c>
      <c r="AT72" s="222">
        <f>SUM(AT37,AT70)</f>
        <v>0</v>
      </c>
      <c r="AU72" s="222">
        <f t="shared" ref="AU72:AW72" si="9">SUM(AU37,AU70)</f>
        <v>0</v>
      </c>
      <c r="AV72" s="222">
        <f t="shared" si="9"/>
        <v>0</v>
      </c>
      <c r="AW72" s="222">
        <f t="shared" si="9"/>
        <v>0</v>
      </c>
      <c r="AX72" s="366" t="s">
        <v>374</v>
      </c>
      <c r="AY72" s="366"/>
      <c r="AZ72" s="366"/>
      <c r="BA72" s="366"/>
    </row>
    <row r="73" spans="1:57" ht="15.75" x14ac:dyDescent="0.2">
      <c r="AP73" s="350">
        <f>SUM(AP72:AV72)</f>
        <v>0</v>
      </c>
      <c r="AQ73" s="350"/>
      <c r="AR73" s="350"/>
      <c r="AS73" s="350"/>
      <c r="AT73" s="350"/>
      <c r="AU73" s="350"/>
      <c r="AV73" s="350"/>
      <c r="AW73" s="236"/>
      <c r="AX73" s="366"/>
      <c r="AY73" s="366"/>
      <c r="AZ73" s="366"/>
      <c r="BA73" s="366"/>
    </row>
    <row r="75" spans="1:57" hidden="1" x14ac:dyDescent="0.2">
      <c r="Z75" s="217">
        <f>SUM(Z6:Z36)</f>
        <v>451190</v>
      </c>
    </row>
    <row r="76" spans="1:57" hidden="1" x14ac:dyDescent="0.2">
      <c r="Z76" s="217">
        <f>SUM(Z39:Z69)</f>
        <v>405940</v>
      </c>
    </row>
    <row r="77" spans="1:57" hidden="1" x14ac:dyDescent="0.2">
      <c r="Z77" s="218">
        <f>SUM(Z75:Z76)</f>
        <v>857130</v>
      </c>
    </row>
  </sheetData>
  <mergeCells count="57">
    <mergeCell ref="P4:P5"/>
    <mergeCell ref="A1:BC1"/>
    <mergeCell ref="A2:BC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K4:K5"/>
    <mergeCell ref="L4:L5"/>
    <mergeCell ref="N4:N5"/>
    <mergeCell ref="O4:O5"/>
    <mergeCell ref="Z4:Z5"/>
    <mergeCell ref="AA4:AA5"/>
    <mergeCell ref="AB4:AB5"/>
    <mergeCell ref="Q4:Q5"/>
    <mergeCell ref="R4:R5"/>
    <mergeCell ref="S4:S5"/>
    <mergeCell ref="T4:T5"/>
    <mergeCell ref="U4:U5"/>
    <mergeCell ref="V4:V5"/>
    <mergeCell ref="BB4:BB5"/>
    <mergeCell ref="BC4:BC5"/>
    <mergeCell ref="AX5:AY5"/>
    <mergeCell ref="AZ5:BA5"/>
    <mergeCell ref="AI4:AI5"/>
    <mergeCell ref="AJ4:AJ5"/>
    <mergeCell ref="AK4:AK5"/>
    <mergeCell ref="AL4:AL5"/>
    <mergeCell ref="AM4:AM5"/>
    <mergeCell ref="AN4:AN5"/>
    <mergeCell ref="B37:D37"/>
    <mergeCell ref="AP38:AV38"/>
    <mergeCell ref="AX37:BA37"/>
    <mergeCell ref="AX38:BA38"/>
    <mergeCell ref="AO4:AO5"/>
    <mergeCell ref="AP4:AW4"/>
    <mergeCell ref="AX4:BA4"/>
    <mergeCell ref="AC4:AC5"/>
    <mergeCell ref="AD4:AD5"/>
    <mergeCell ref="AE4:AE5"/>
    <mergeCell ref="AF4:AF5"/>
    <mergeCell ref="AG4:AG5"/>
    <mergeCell ref="AH4:AH5"/>
    <mergeCell ref="W4:W5"/>
    <mergeCell ref="X4:X5"/>
    <mergeCell ref="Y4:Y5"/>
    <mergeCell ref="B70:D70"/>
    <mergeCell ref="AX70:BA70"/>
    <mergeCell ref="AP71:AV71"/>
    <mergeCell ref="AX71:BA71"/>
    <mergeCell ref="AX72:BA73"/>
    <mergeCell ref="AP73:AV73"/>
  </mergeCells>
  <printOptions horizontalCentered="1"/>
  <pageMargins left="0.19685039370078741" right="0.19685039370078741" top="0.39370078740157483" bottom="0.19685039370078741" header="0" footer="0"/>
  <pageSetup paperSize="9" scale="60" orientation="landscape" r:id="rId1"/>
  <headerFooter alignWithMargins="0">
    <oddHeader>&amp;LREJON DRÓG W NIDZICY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D49"/>
  <sheetViews>
    <sheetView tabSelected="1" view="pageBreakPreview" zoomScale="90" zoomScaleNormal="90" zoomScaleSheetLayoutView="90" workbookViewId="0">
      <selection sqref="A1:BC1"/>
    </sheetView>
  </sheetViews>
  <sheetFormatPr defaultColWidth="9.140625" defaultRowHeight="12.75" x14ac:dyDescent="0.2"/>
  <cols>
    <col min="1" max="1" width="4.7109375" style="1" customWidth="1"/>
    <col min="2" max="2" width="20.7109375" style="1" customWidth="1"/>
    <col min="3" max="4" width="8.7109375" style="1" customWidth="1"/>
    <col min="5" max="5" width="5.7109375" style="1" customWidth="1"/>
    <col min="6" max="6" width="8.7109375" style="1" customWidth="1"/>
    <col min="7" max="7" width="8.7109375" style="1" hidden="1" customWidth="1"/>
    <col min="8" max="8" width="8.7109375" style="1" customWidth="1"/>
    <col min="9" max="10" width="9.7109375" style="1" customWidth="1"/>
    <col min="11" max="12" width="9.7109375" style="1" hidden="1" customWidth="1"/>
    <col min="13" max="13" width="8.7109375" style="1" customWidth="1"/>
    <col min="14" max="14" width="11.7109375" style="1" customWidth="1"/>
    <col min="15" max="25" width="7.7109375" style="1" hidden="1" customWidth="1"/>
    <col min="26" max="26" width="9.7109375" style="1" customWidth="1"/>
    <col min="27" max="29" width="7.7109375" style="1" hidden="1" customWidth="1"/>
    <col min="30" max="30" width="9.7109375" style="1" hidden="1" customWidth="1"/>
    <col min="31" max="41" width="7.7109375" style="1" hidden="1" customWidth="1"/>
    <col min="42" max="48" width="8.7109375" style="1" customWidth="1"/>
    <col min="49" max="49" width="9.7109375" style="1" hidden="1" customWidth="1"/>
    <col min="50" max="53" width="4.7109375" style="1" customWidth="1"/>
    <col min="54" max="54" width="7.7109375" style="1" customWidth="1"/>
    <col min="55" max="55" width="31.7109375" style="1" customWidth="1"/>
    <col min="56" max="16384" width="9.140625" style="1"/>
  </cols>
  <sheetData>
    <row r="1" spans="1:56" ht="35.1" customHeight="1" x14ac:dyDescent="0.2">
      <c r="A1" s="338" t="s">
        <v>601</v>
      </c>
      <c r="B1" s="339"/>
      <c r="C1" s="339"/>
      <c r="D1" s="339"/>
      <c r="E1" s="339"/>
      <c r="F1" s="339"/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39"/>
      <c r="AD1" s="339"/>
      <c r="AE1" s="339"/>
      <c r="AF1" s="339"/>
      <c r="AG1" s="339"/>
      <c r="AH1" s="339"/>
      <c r="AI1" s="339"/>
      <c r="AJ1" s="339"/>
      <c r="AK1" s="339"/>
      <c r="AL1" s="339"/>
      <c r="AM1" s="339"/>
      <c r="AN1" s="339"/>
      <c r="AO1" s="339"/>
      <c r="AP1" s="339"/>
      <c r="AQ1" s="339"/>
      <c r="AR1" s="339"/>
      <c r="AS1" s="339"/>
      <c r="AT1" s="339"/>
      <c r="AU1" s="339"/>
      <c r="AV1" s="339"/>
      <c r="AW1" s="339"/>
      <c r="AX1" s="339"/>
      <c r="AY1" s="339"/>
      <c r="AZ1" s="339"/>
      <c r="BA1" s="339"/>
      <c r="BB1" s="339"/>
      <c r="BC1" s="339"/>
    </row>
    <row r="2" spans="1:56" s="36" customFormat="1" ht="24.95" customHeight="1" x14ac:dyDescent="0.2">
      <c r="A2" s="340" t="s">
        <v>600</v>
      </c>
      <c r="B2" s="340"/>
      <c r="C2" s="340"/>
      <c r="D2" s="340"/>
      <c r="E2" s="340"/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340"/>
      <c r="R2" s="340"/>
      <c r="S2" s="340"/>
      <c r="T2" s="340"/>
      <c r="U2" s="340"/>
      <c r="V2" s="340"/>
      <c r="W2" s="340"/>
      <c r="X2" s="340"/>
      <c r="Y2" s="340"/>
      <c r="Z2" s="340"/>
      <c r="AA2" s="340"/>
      <c r="AB2" s="340"/>
      <c r="AC2" s="340"/>
      <c r="AD2" s="340"/>
      <c r="AE2" s="340"/>
      <c r="AF2" s="340"/>
      <c r="AG2" s="340"/>
      <c r="AH2" s="340"/>
      <c r="AI2" s="340"/>
      <c r="AJ2" s="340"/>
      <c r="AK2" s="340"/>
      <c r="AL2" s="340"/>
      <c r="AM2" s="340"/>
      <c r="AN2" s="340"/>
      <c r="AO2" s="340"/>
      <c r="AP2" s="340"/>
      <c r="AQ2" s="340"/>
      <c r="AR2" s="340"/>
      <c r="AS2" s="340"/>
      <c r="AT2" s="340"/>
      <c r="AU2" s="340"/>
      <c r="AV2" s="340"/>
      <c r="AW2" s="340"/>
      <c r="AX2" s="340"/>
      <c r="AY2" s="340"/>
      <c r="AZ2" s="340"/>
      <c r="BA2" s="340"/>
      <c r="BB2" s="340"/>
      <c r="BC2" s="340"/>
    </row>
    <row r="3" spans="1:56" hidden="1" x14ac:dyDescent="0.2">
      <c r="A3" s="35">
        <v>4</v>
      </c>
      <c r="B3" s="168">
        <v>20</v>
      </c>
      <c r="C3" s="168">
        <v>8</v>
      </c>
      <c r="D3" s="168">
        <v>8</v>
      </c>
      <c r="E3" s="168">
        <v>5</v>
      </c>
      <c r="F3" s="168">
        <v>8</v>
      </c>
      <c r="G3" s="168">
        <v>8</v>
      </c>
      <c r="H3" s="168">
        <v>8</v>
      </c>
      <c r="I3" s="168">
        <v>9</v>
      </c>
      <c r="J3" s="168">
        <v>9</v>
      </c>
      <c r="K3" s="168">
        <v>9</v>
      </c>
      <c r="L3" s="168">
        <v>9</v>
      </c>
      <c r="M3" s="168">
        <v>8</v>
      </c>
      <c r="N3" s="168">
        <v>11</v>
      </c>
      <c r="O3" s="168">
        <v>7</v>
      </c>
      <c r="P3" s="168">
        <v>7</v>
      </c>
      <c r="Q3" s="168">
        <v>7</v>
      </c>
      <c r="R3" s="168">
        <v>7</v>
      </c>
      <c r="S3" s="168">
        <v>7</v>
      </c>
      <c r="T3" s="168">
        <v>7</v>
      </c>
      <c r="U3" s="168">
        <v>7</v>
      </c>
      <c r="V3" s="168">
        <v>7</v>
      </c>
      <c r="W3" s="168">
        <v>7</v>
      </c>
      <c r="X3" s="168">
        <v>7</v>
      </c>
      <c r="Y3" s="168">
        <v>7</v>
      </c>
      <c r="Z3" s="168">
        <v>9</v>
      </c>
      <c r="AA3" s="168">
        <v>7</v>
      </c>
      <c r="AB3" s="168">
        <v>7</v>
      </c>
      <c r="AC3" s="168">
        <v>7</v>
      </c>
      <c r="AD3" s="168">
        <v>9</v>
      </c>
      <c r="AE3" s="168">
        <v>7</v>
      </c>
      <c r="AF3" s="168">
        <v>7</v>
      </c>
      <c r="AG3" s="168">
        <v>7</v>
      </c>
      <c r="AH3" s="168">
        <v>7</v>
      </c>
      <c r="AI3" s="168">
        <v>7</v>
      </c>
      <c r="AJ3" s="168">
        <v>7</v>
      </c>
      <c r="AK3" s="168">
        <v>7</v>
      </c>
      <c r="AL3" s="168">
        <v>7</v>
      </c>
      <c r="AM3" s="168">
        <v>7</v>
      </c>
      <c r="AN3" s="168">
        <v>7</v>
      </c>
      <c r="AO3" s="168">
        <v>7</v>
      </c>
      <c r="AP3" s="168">
        <v>8</v>
      </c>
      <c r="AQ3" s="168">
        <v>8</v>
      </c>
      <c r="AR3" s="168">
        <v>8</v>
      </c>
      <c r="AS3" s="168">
        <v>8</v>
      </c>
      <c r="AT3" s="168">
        <v>8</v>
      </c>
      <c r="AU3" s="168">
        <v>8</v>
      </c>
      <c r="AV3" s="168">
        <v>8</v>
      </c>
      <c r="AW3" s="168">
        <v>9</v>
      </c>
      <c r="AX3" s="168">
        <v>4</v>
      </c>
      <c r="AY3" s="168">
        <v>4</v>
      </c>
      <c r="AZ3" s="168">
        <v>4</v>
      </c>
      <c r="BA3" s="168">
        <v>4</v>
      </c>
      <c r="BB3" s="168">
        <v>7</v>
      </c>
      <c r="BC3" s="168">
        <v>31</v>
      </c>
    </row>
    <row r="4" spans="1:56" ht="25.5" customHeight="1" x14ac:dyDescent="0.2">
      <c r="A4" s="334" t="s">
        <v>145</v>
      </c>
      <c r="B4" s="334" t="s">
        <v>144</v>
      </c>
      <c r="C4" s="334" t="s">
        <v>143</v>
      </c>
      <c r="D4" s="334" t="s">
        <v>142</v>
      </c>
      <c r="E4" s="334" t="s">
        <v>141</v>
      </c>
      <c r="F4" s="334" t="s">
        <v>140</v>
      </c>
      <c r="G4" s="334" t="s">
        <v>139</v>
      </c>
      <c r="H4" s="334" t="s">
        <v>138</v>
      </c>
      <c r="I4" s="334" t="s">
        <v>116</v>
      </c>
      <c r="J4" s="169" t="s">
        <v>115</v>
      </c>
      <c r="K4" s="334" t="s">
        <v>114</v>
      </c>
      <c r="L4" s="334" t="s">
        <v>113</v>
      </c>
      <c r="M4" s="169" t="s">
        <v>112</v>
      </c>
      <c r="N4" s="334" t="s">
        <v>111</v>
      </c>
      <c r="O4" s="334" t="s">
        <v>137</v>
      </c>
      <c r="P4" s="334" t="s">
        <v>136</v>
      </c>
      <c r="Q4" s="334" t="s">
        <v>135</v>
      </c>
      <c r="R4" s="334" t="s">
        <v>134</v>
      </c>
      <c r="S4" s="334" t="s">
        <v>133</v>
      </c>
      <c r="T4" s="334" t="s">
        <v>132</v>
      </c>
      <c r="U4" s="334" t="s">
        <v>131</v>
      </c>
      <c r="V4" s="334" t="s">
        <v>130</v>
      </c>
      <c r="W4" s="334" t="s">
        <v>129</v>
      </c>
      <c r="X4" s="334" t="s">
        <v>128</v>
      </c>
      <c r="Y4" s="358" t="s">
        <v>307</v>
      </c>
      <c r="Z4" s="335" t="s">
        <v>590</v>
      </c>
      <c r="AA4" s="334" t="s">
        <v>313</v>
      </c>
      <c r="AB4" s="334" t="s">
        <v>312</v>
      </c>
      <c r="AC4" s="334" t="s">
        <v>309</v>
      </c>
      <c r="AD4" s="334" t="s">
        <v>308</v>
      </c>
      <c r="AE4" s="334" t="s">
        <v>127</v>
      </c>
      <c r="AF4" s="334" t="s">
        <v>126</v>
      </c>
      <c r="AG4" s="334" t="s">
        <v>125</v>
      </c>
      <c r="AH4" s="334" t="s">
        <v>124</v>
      </c>
      <c r="AI4" s="334" t="s">
        <v>123</v>
      </c>
      <c r="AJ4" s="334" t="s">
        <v>122</v>
      </c>
      <c r="AK4" s="334" t="s">
        <v>121</v>
      </c>
      <c r="AL4" s="334" t="s">
        <v>120</v>
      </c>
      <c r="AM4" s="334" t="s">
        <v>119</v>
      </c>
      <c r="AN4" s="334" t="s">
        <v>118</v>
      </c>
      <c r="AO4" s="334" t="s">
        <v>117</v>
      </c>
      <c r="AP4" s="334" t="s">
        <v>110</v>
      </c>
      <c r="AQ4" s="334"/>
      <c r="AR4" s="334"/>
      <c r="AS4" s="334"/>
      <c r="AT4" s="334"/>
      <c r="AU4" s="334"/>
      <c r="AV4" s="334"/>
      <c r="AW4" s="334"/>
      <c r="AX4" s="342" t="s">
        <v>277</v>
      </c>
      <c r="AY4" s="342"/>
      <c r="AZ4" s="342"/>
      <c r="BA4" s="342"/>
      <c r="BB4" s="334" t="s">
        <v>276</v>
      </c>
      <c r="BC4" s="334" t="s">
        <v>275</v>
      </c>
    </row>
    <row r="5" spans="1:56" ht="40.5" x14ac:dyDescent="0.2">
      <c r="A5" s="334"/>
      <c r="B5" s="334"/>
      <c r="C5" s="334"/>
      <c r="D5" s="334"/>
      <c r="E5" s="334"/>
      <c r="F5" s="334"/>
      <c r="G5" s="334"/>
      <c r="H5" s="334"/>
      <c r="I5" s="334"/>
      <c r="J5" s="150" t="s">
        <v>109</v>
      </c>
      <c r="K5" s="334"/>
      <c r="L5" s="334"/>
      <c r="M5" s="169" t="s">
        <v>108</v>
      </c>
      <c r="N5" s="334"/>
      <c r="O5" s="334"/>
      <c r="P5" s="334"/>
      <c r="Q5" s="334"/>
      <c r="R5" s="334"/>
      <c r="S5" s="335"/>
      <c r="T5" s="335"/>
      <c r="U5" s="335"/>
      <c r="V5" s="335"/>
      <c r="W5" s="335"/>
      <c r="X5" s="335"/>
      <c r="Y5" s="359"/>
      <c r="Z5" s="343"/>
      <c r="AA5" s="334"/>
      <c r="AB5" s="334"/>
      <c r="AC5" s="334"/>
      <c r="AD5" s="334"/>
      <c r="AE5" s="334"/>
      <c r="AF5" s="334"/>
      <c r="AG5" s="334"/>
      <c r="AH5" s="334"/>
      <c r="AI5" s="334"/>
      <c r="AJ5" s="334"/>
      <c r="AK5" s="334"/>
      <c r="AL5" s="341"/>
      <c r="AM5" s="341"/>
      <c r="AN5" s="334"/>
      <c r="AO5" s="334"/>
      <c r="AP5" s="169" t="s">
        <v>107</v>
      </c>
      <c r="AQ5" s="169" t="s">
        <v>329</v>
      </c>
      <c r="AR5" s="151" t="s">
        <v>106</v>
      </c>
      <c r="AS5" s="331" t="s">
        <v>591</v>
      </c>
      <c r="AT5" s="151" t="s">
        <v>105</v>
      </c>
      <c r="AU5" s="152" t="s">
        <v>326</v>
      </c>
      <c r="AV5" s="152" t="s">
        <v>327</v>
      </c>
      <c r="AW5" s="154" t="s">
        <v>328</v>
      </c>
      <c r="AX5" s="342" t="s">
        <v>274</v>
      </c>
      <c r="AY5" s="342"/>
      <c r="AZ5" s="342" t="s">
        <v>273</v>
      </c>
      <c r="BA5" s="342"/>
      <c r="BB5" s="334"/>
      <c r="BC5" s="334"/>
    </row>
    <row r="6" spans="1:56" s="19" customFormat="1" ht="25.5" x14ac:dyDescent="0.2">
      <c r="A6" s="5">
        <v>1</v>
      </c>
      <c r="B6" s="5" t="s">
        <v>395</v>
      </c>
      <c r="C6" s="5" t="s">
        <v>104</v>
      </c>
      <c r="D6" s="5" t="s">
        <v>103</v>
      </c>
      <c r="E6" s="5">
        <v>2014</v>
      </c>
      <c r="F6" s="83" t="s">
        <v>4</v>
      </c>
      <c r="G6" s="83" t="s">
        <v>4</v>
      </c>
      <c r="H6" s="83" t="s">
        <v>4</v>
      </c>
      <c r="I6" s="83" t="s">
        <v>4</v>
      </c>
      <c r="J6" s="8" t="s">
        <v>4</v>
      </c>
      <c r="K6" s="83" t="s">
        <v>4</v>
      </c>
      <c r="L6" s="83" t="s">
        <v>4</v>
      </c>
      <c r="M6" s="83" t="s">
        <v>4</v>
      </c>
      <c r="N6" s="83" t="s">
        <v>4</v>
      </c>
      <c r="O6" s="83" t="s">
        <v>4</v>
      </c>
      <c r="P6" s="83" t="s">
        <v>4</v>
      </c>
      <c r="Q6" s="83" t="s">
        <v>4</v>
      </c>
      <c r="R6" s="83" t="s">
        <v>4</v>
      </c>
      <c r="S6" s="83" t="s">
        <v>4</v>
      </c>
      <c r="T6" s="83" t="s">
        <v>4</v>
      </c>
      <c r="U6" s="83" t="s">
        <v>4</v>
      </c>
      <c r="V6" s="83" t="s">
        <v>4</v>
      </c>
      <c r="W6" s="83" t="s">
        <v>4</v>
      </c>
      <c r="X6" s="83" t="s">
        <v>4</v>
      </c>
      <c r="Y6" s="83" t="s">
        <v>4</v>
      </c>
      <c r="Z6" s="83" t="s">
        <v>4</v>
      </c>
      <c r="AA6" s="83" t="s">
        <v>4</v>
      </c>
      <c r="AB6" s="83" t="s">
        <v>4</v>
      </c>
      <c r="AC6" s="83" t="s">
        <v>4</v>
      </c>
      <c r="AD6" s="310" t="s">
        <v>4</v>
      </c>
      <c r="AE6" s="267" t="s">
        <v>4</v>
      </c>
      <c r="AF6" s="83" t="s">
        <v>4</v>
      </c>
      <c r="AG6" s="83" t="s">
        <v>4</v>
      </c>
      <c r="AH6" s="83" t="s">
        <v>4</v>
      </c>
      <c r="AI6" s="83" t="s">
        <v>4</v>
      </c>
      <c r="AJ6" s="83" t="s">
        <v>4</v>
      </c>
      <c r="AK6" s="83" t="s">
        <v>4</v>
      </c>
      <c r="AL6" s="83" t="s">
        <v>4</v>
      </c>
      <c r="AM6" s="83" t="s">
        <v>4</v>
      </c>
      <c r="AN6" s="83" t="s">
        <v>4</v>
      </c>
      <c r="AO6" s="8" t="s">
        <v>4</v>
      </c>
      <c r="AP6" s="142"/>
      <c r="AQ6" s="234" t="s">
        <v>2</v>
      </c>
      <c r="AR6" s="234" t="s">
        <v>2</v>
      </c>
      <c r="AS6" s="306" t="s">
        <v>2</v>
      </c>
      <c r="AT6" s="142"/>
      <c r="AU6" s="234" t="s">
        <v>2</v>
      </c>
      <c r="AV6" s="234" t="s">
        <v>2</v>
      </c>
      <c r="AW6" s="329">
        <f>SUM(AP6:AR6,AT6:AV6)</f>
        <v>0</v>
      </c>
      <c r="AX6" s="7" t="s">
        <v>315</v>
      </c>
      <c r="AY6" s="145">
        <v>42736</v>
      </c>
      <c r="AZ6" s="7" t="s">
        <v>315</v>
      </c>
      <c r="BA6" s="145">
        <v>43100</v>
      </c>
      <c r="BB6" s="311" t="s">
        <v>524</v>
      </c>
      <c r="BC6" s="83"/>
    </row>
    <row r="7" spans="1:56" s="19" customFormat="1" ht="25.5" x14ac:dyDescent="0.2">
      <c r="A7" s="5">
        <v>2</v>
      </c>
      <c r="B7" s="5" t="s">
        <v>395</v>
      </c>
      <c r="C7" s="5" t="s">
        <v>104</v>
      </c>
      <c r="D7" s="5" t="s">
        <v>103</v>
      </c>
      <c r="E7" s="5">
        <v>2014</v>
      </c>
      <c r="F7" s="83" t="s">
        <v>4</v>
      </c>
      <c r="G7" s="83" t="s">
        <v>4</v>
      </c>
      <c r="H7" s="83" t="s">
        <v>4</v>
      </c>
      <c r="I7" s="83" t="s">
        <v>4</v>
      </c>
      <c r="J7" s="8" t="s">
        <v>4</v>
      </c>
      <c r="K7" s="83" t="s">
        <v>4</v>
      </c>
      <c r="L7" s="83" t="s">
        <v>4</v>
      </c>
      <c r="M7" s="83" t="s">
        <v>4</v>
      </c>
      <c r="N7" s="83" t="s">
        <v>4</v>
      </c>
      <c r="O7" s="83" t="s">
        <v>4</v>
      </c>
      <c r="P7" s="83" t="s">
        <v>4</v>
      </c>
      <c r="Q7" s="83" t="s">
        <v>4</v>
      </c>
      <c r="R7" s="83" t="s">
        <v>4</v>
      </c>
      <c r="S7" s="83" t="s">
        <v>4</v>
      </c>
      <c r="T7" s="83" t="s">
        <v>4</v>
      </c>
      <c r="U7" s="83" t="s">
        <v>4</v>
      </c>
      <c r="V7" s="83" t="s">
        <v>4</v>
      </c>
      <c r="W7" s="83" t="s">
        <v>4</v>
      </c>
      <c r="X7" s="83" t="s">
        <v>4</v>
      </c>
      <c r="Y7" s="83" t="s">
        <v>4</v>
      </c>
      <c r="Z7" s="83" t="s">
        <v>4</v>
      </c>
      <c r="AA7" s="83" t="s">
        <v>4</v>
      </c>
      <c r="AB7" s="83" t="s">
        <v>4</v>
      </c>
      <c r="AC7" s="83" t="s">
        <v>4</v>
      </c>
      <c r="AD7" s="310" t="s">
        <v>4</v>
      </c>
      <c r="AE7" s="267" t="s">
        <v>4</v>
      </c>
      <c r="AF7" s="83" t="s">
        <v>4</v>
      </c>
      <c r="AG7" s="83" t="s">
        <v>4</v>
      </c>
      <c r="AH7" s="83" t="s">
        <v>4</v>
      </c>
      <c r="AI7" s="83" t="s">
        <v>4</v>
      </c>
      <c r="AJ7" s="83" t="s">
        <v>4</v>
      </c>
      <c r="AK7" s="83" t="s">
        <v>4</v>
      </c>
      <c r="AL7" s="83" t="s">
        <v>4</v>
      </c>
      <c r="AM7" s="83" t="s">
        <v>4</v>
      </c>
      <c r="AN7" s="83" t="s">
        <v>4</v>
      </c>
      <c r="AO7" s="8" t="s">
        <v>4</v>
      </c>
      <c r="AP7" s="142"/>
      <c r="AQ7" s="234" t="s">
        <v>2</v>
      </c>
      <c r="AR7" s="234" t="s">
        <v>2</v>
      </c>
      <c r="AS7" s="306" t="s">
        <v>2</v>
      </c>
      <c r="AT7" s="142"/>
      <c r="AU7" s="234" t="s">
        <v>2</v>
      </c>
      <c r="AV7" s="234" t="s">
        <v>2</v>
      </c>
      <c r="AW7" s="329">
        <f t="shared" ref="AW7:AW22" si="0">SUM(AP7:AR7,AT7:AV7)</f>
        <v>0</v>
      </c>
      <c r="AX7" s="7" t="s">
        <v>315</v>
      </c>
      <c r="AY7" s="145">
        <v>42736</v>
      </c>
      <c r="AZ7" s="7" t="s">
        <v>315</v>
      </c>
      <c r="BA7" s="145">
        <v>43100</v>
      </c>
      <c r="BB7" s="311" t="s">
        <v>524</v>
      </c>
      <c r="BC7" s="83"/>
    </row>
    <row r="8" spans="1:56" s="19" customFormat="1" ht="25.5" x14ac:dyDescent="0.2">
      <c r="A8" s="5">
        <v>3</v>
      </c>
      <c r="B8" s="312" t="s">
        <v>211</v>
      </c>
      <c r="C8" s="15" t="s">
        <v>525</v>
      </c>
      <c r="D8" s="15" t="s">
        <v>7</v>
      </c>
      <c r="E8" s="15">
        <v>2008</v>
      </c>
      <c r="F8" s="15" t="s">
        <v>526</v>
      </c>
      <c r="G8" s="15" t="s">
        <v>4</v>
      </c>
      <c r="H8" s="15" t="s">
        <v>4</v>
      </c>
      <c r="I8" s="15" t="s">
        <v>353</v>
      </c>
      <c r="J8" s="17">
        <v>750</v>
      </c>
      <c r="K8" s="15" t="s">
        <v>527</v>
      </c>
      <c r="L8" s="23" t="s">
        <v>4</v>
      </c>
      <c r="M8" s="23" t="s">
        <v>4</v>
      </c>
      <c r="N8" s="15" t="s">
        <v>4</v>
      </c>
      <c r="O8" s="15" t="s">
        <v>4</v>
      </c>
      <c r="P8" s="15" t="s">
        <v>4</v>
      </c>
      <c r="Q8" s="15" t="s">
        <v>4</v>
      </c>
      <c r="R8" s="15" t="s">
        <v>4</v>
      </c>
      <c r="S8" s="15" t="s">
        <v>4</v>
      </c>
      <c r="T8" s="15" t="s">
        <v>4</v>
      </c>
      <c r="U8" s="15" t="s">
        <v>4</v>
      </c>
      <c r="V8" s="15" t="s">
        <v>4</v>
      </c>
      <c r="W8" s="15" t="s">
        <v>4</v>
      </c>
      <c r="X8" s="15" t="s">
        <v>4</v>
      </c>
      <c r="Y8" s="15" t="s">
        <v>4</v>
      </c>
      <c r="Z8" s="15" t="s">
        <v>4</v>
      </c>
      <c r="AA8" s="15" t="s">
        <v>4</v>
      </c>
      <c r="AB8" s="15" t="s">
        <v>4</v>
      </c>
      <c r="AC8" s="93" t="s">
        <v>4</v>
      </c>
      <c r="AD8" s="106" t="s">
        <v>4</v>
      </c>
      <c r="AE8" s="313" t="s">
        <v>4</v>
      </c>
      <c r="AF8" s="32" t="s">
        <v>4</v>
      </c>
      <c r="AG8" s="15" t="s">
        <v>4</v>
      </c>
      <c r="AH8" s="15" t="s">
        <v>4</v>
      </c>
      <c r="AI8" s="15" t="s">
        <v>4</v>
      </c>
      <c r="AJ8" s="15" t="s">
        <v>4</v>
      </c>
      <c r="AK8" s="17" t="s">
        <v>4</v>
      </c>
      <c r="AL8" s="15" t="s">
        <v>4</v>
      </c>
      <c r="AM8" s="15" t="s">
        <v>4</v>
      </c>
      <c r="AN8" s="15" t="s">
        <v>4</v>
      </c>
      <c r="AO8" s="17"/>
      <c r="AP8" s="142"/>
      <c r="AQ8" s="234" t="s">
        <v>2</v>
      </c>
      <c r="AR8" s="234" t="s">
        <v>2</v>
      </c>
      <c r="AS8" s="306" t="s">
        <v>2</v>
      </c>
      <c r="AT8" s="234" t="s">
        <v>2</v>
      </c>
      <c r="AU8" s="234" t="s">
        <v>2</v>
      </c>
      <c r="AV8" s="234" t="s">
        <v>2</v>
      </c>
      <c r="AW8" s="329">
        <f t="shared" si="0"/>
        <v>0</v>
      </c>
      <c r="AX8" s="7" t="s">
        <v>315</v>
      </c>
      <c r="AY8" s="145">
        <v>41293</v>
      </c>
      <c r="AZ8" s="7" t="s">
        <v>316</v>
      </c>
      <c r="BA8" s="145">
        <v>41657</v>
      </c>
      <c r="BB8" s="311" t="s">
        <v>524</v>
      </c>
      <c r="BC8" s="314"/>
    </row>
    <row r="9" spans="1:56" s="19" customFormat="1" ht="25.5" x14ac:dyDescent="0.2">
      <c r="A9" s="5">
        <v>4</v>
      </c>
      <c r="B9" s="15" t="s">
        <v>423</v>
      </c>
      <c r="C9" s="15" t="s">
        <v>528</v>
      </c>
      <c r="D9" s="15" t="s">
        <v>22</v>
      </c>
      <c r="E9" s="15">
        <v>2000</v>
      </c>
      <c r="F9" s="15" t="s">
        <v>431</v>
      </c>
      <c r="G9" s="15" t="s">
        <v>529</v>
      </c>
      <c r="H9" s="42" t="s">
        <v>427</v>
      </c>
      <c r="I9" s="42" t="s">
        <v>349</v>
      </c>
      <c r="J9" s="17">
        <v>1595</v>
      </c>
      <c r="K9" s="15" t="s">
        <v>530</v>
      </c>
      <c r="L9" s="15" t="s">
        <v>531</v>
      </c>
      <c r="M9" s="15" t="s">
        <v>240</v>
      </c>
      <c r="N9" s="15" t="s">
        <v>202</v>
      </c>
      <c r="O9" s="17">
        <v>145924</v>
      </c>
      <c r="P9" s="17">
        <v>165434</v>
      </c>
      <c r="Q9" s="17">
        <v>187151</v>
      </c>
      <c r="R9" s="17">
        <v>205100</v>
      </c>
      <c r="S9" s="17">
        <v>221800</v>
      </c>
      <c r="T9" s="17">
        <v>229948</v>
      </c>
      <c r="U9" s="17">
        <v>232076</v>
      </c>
      <c r="V9" s="17">
        <v>235068</v>
      </c>
      <c r="W9" s="17">
        <v>238729</v>
      </c>
      <c r="X9" s="17">
        <v>242800</v>
      </c>
      <c r="Y9" s="15" t="s">
        <v>4</v>
      </c>
      <c r="Z9" s="15" t="s">
        <v>4</v>
      </c>
      <c r="AA9" s="15" t="s">
        <v>4</v>
      </c>
      <c r="AB9" s="15" t="s">
        <v>4</v>
      </c>
      <c r="AC9" s="17" t="s">
        <v>4</v>
      </c>
      <c r="AD9" s="127" t="s">
        <v>4</v>
      </c>
      <c r="AE9" s="21" t="s">
        <v>4</v>
      </c>
      <c r="AF9" s="10">
        <v>2200</v>
      </c>
      <c r="AG9" s="11">
        <v>2500</v>
      </c>
      <c r="AH9" s="11">
        <v>2900</v>
      </c>
      <c r="AI9" s="17">
        <v>3500</v>
      </c>
      <c r="AJ9" s="17">
        <v>4000</v>
      </c>
      <c r="AK9" s="17">
        <v>4600</v>
      </c>
      <c r="AL9" s="17">
        <v>5400</v>
      </c>
      <c r="AM9" s="17">
        <v>6800</v>
      </c>
      <c r="AN9" s="17">
        <v>8000</v>
      </c>
      <c r="AO9" s="17"/>
      <c r="AP9" s="142"/>
      <c r="AQ9" s="234" t="s">
        <v>2</v>
      </c>
      <c r="AR9" s="234" t="s">
        <v>2</v>
      </c>
      <c r="AS9" s="306" t="s">
        <v>2</v>
      </c>
      <c r="AT9" s="234" t="s">
        <v>2</v>
      </c>
      <c r="AU9" s="234" t="s">
        <v>2</v>
      </c>
      <c r="AV9" s="234" t="s">
        <v>2</v>
      </c>
      <c r="AW9" s="329">
        <f t="shared" si="0"/>
        <v>0</v>
      </c>
      <c r="AX9" s="7" t="s">
        <v>315</v>
      </c>
      <c r="AY9" s="145">
        <v>41369</v>
      </c>
      <c r="AZ9" s="7" t="s">
        <v>316</v>
      </c>
      <c r="BA9" s="145">
        <v>41733</v>
      </c>
      <c r="BB9" s="311" t="s">
        <v>524</v>
      </c>
      <c r="BC9" s="24"/>
    </row>
    <row r="10" spans="1:56" s="19" customFormat="1" ht="25.5" x14ac:dyDescent="0.2">
      <c r="A10" s="5">
        <v>5</v>
      </c>
      <c r="B10" s="15" t="s">
        <v>317</v>
      </c>
      <c r="C10" s="15" t="s">
        <v>532</v>
      </c>
      <c r="D10" s="15" t="s">
        <v>22</v>
      </c>
      <c r="E10" s="15">
        <v>2012</v>
      </c>
      <c r="F10" s="15" t="s">
        <v>86</v>
      </c>
      <c r="G10" s="15"/>
      <c r="H10" s="15" t="s">
        <v>68</v>
      </c>
      <c r="I10" s="29" t="s">
        <v>84</v>
      </c>
      <c r="J10" s="17">
        <v>1954</v>
      </c>
      <c r="K10" s="15" t="s">
        <v>533</v>
      </c>
      <c r="L10" s="23"/>
      <c r="M10" s="15" t="s">
        <v>240</v>
      </c>
      <c r="N10" s="15" t="s">
        <v>82</v>
      </c>
      <c r="O10" s="17" t="s">
        <v>4</v>
      </c>
      <c r="P10" s="17"/>
      <c r="Q10" s="17"/>
      <c r="R10" s="17"/>
      <c r="S10" s="17"/>
      <c r="T10" s="17">
        <v>9000</v>
      </c>
      <c r="U10" s="17">
        <v>28100</v>
      </c>
      <c r="V10" s="17">
        <v>54132</v>
      </c>
      <c r="W10" s="17">
        <v>82100</v>
      </c>
      <c r="X10" s="17">
        <v>104155</v>
      </c>
      <c r="Y10" s="315">
        <v>147343</v>
      </c>
      <c r="Z10" s="10">
        <v>20900</v>
      </c>
      <c r="AA10" s="165">
        <v>18900</v>
      </c>
      <c r="AB10" s="165">
        <v>20900</v>
      </c>
      <c r="AC10" s="10">
        <v>22500</v>
      </c>
      <c r="AD10" s="108">
        <v>25000</v>
      </c>
      <c r="AE10" s="279">
        <v>25000</v>
      </c>
      <c r="AF10" s="10">
        <v>27300</v>
      </c>
      <c r="AG10" s="11">
        <v>32800</v>
      </c>
      <c r="AH10" s="11">
        <v>37000</v>
      </c>
      <c r="AI10" s="17">
        <v>45000</v>
      </c>
      <c r="AJ10" s="31">
        <v>59955</v>
      </c>
      <c r="AK10" s="17"/>
      <c r="AL10" s="17"/>
      <c r="AM10" s="17"/>
      <c r="AN10" s="17"/>
      <c r="AO10" s="17"/>
      <c r="AP10" s="142"/>
      <c r="AQ10" s="234" t="s">
        <v>2</v>
      </c>
      <c r="AR10" s="142"/>
      <c r="AS10" s="281"/>
      <c r="AT10" s="142"/>
      <c r="AU10" s="142"/>
      <c r="AV10" s="234" t="s">
        <v>2</v>
      </c>
      <c r="AW10" s="329">
        <f t="shared" si="0"/>
        <v>0</v>
      </c>
      <c r="AX10" s="7" t="s">
        <v>315</v>
      </c>
      <c r="AY10" s="145">
        <v>41383</v>
      </c>
      <c r="AZ10" s="7" t="s">
        <v>316</v>
      </c>
      <c r="BA10" s="145">
        <v>41747</v>
      </c>
      <c r="BB10" s="311" t="s">
        <v>524</v>
      </c>
      <c r="BC10" s="316"/>
    </row>
    <row r="11" spans="1:56" s="19" customFormat="1" ht="25.5" x14ac:dyDescent="0.2">
      <c r="A11" s="5">
        <v>6</v>
      </c>
      <c r="B11" s="15" t="s">
        <v>443</v>
      </c>
      <c r="C11" s="30" t="s">
        <v>534</v>
      </c>
      <c r="D11" s="15" t="s">
        <v>22</v>
      </c>
      <c r="E11" s="29">
        <v>2011</v>
      </c>
      <c r="F11" s="23" t="s">
        <v>535</v>
      </c>
      <c r="G11" s="15" t="s">
        <v>4</v>
      </c>
      <c r="H11" s="15" t="s">
        <v>68</v>
      </c>
      <c r="I11" s="30" t="s">
        <v>341</v>
      </c>
      <c r="J11" s="82">
        <v>1954</v>
      </c>
      <c r="K11" s="5" t="s">
        <v>536</v>
      </c>
      <c r="L11" s="15" t="s">
        <v>4</v>
      </c>
      <c r="M11" s="15" t="s">
        <v>240</v>
      </c>
      <c r="N11" s="29" t="s">
        <v>20</v>
      </c>
      <c r="O11" s="17" t="s">
        <v>4</v>
      </c>
      <c r="P11" s="17" t="s">
        <v>4</v>
      </c>
      <c r="Q11" s="17" t="s">
        <v>4</v>
      </c>
      <c r="R11" s="17" t="s">
        <v>4</v>
      </c>
      <c r="S11" s="17">
        <v>8617</v>
      </c>
      <c r="T11" s="17">
        <v>27341</v>
      </c>
      <c r="U11" s="17">
        <v>46017</v>
      </c>
      <c r="V11" s="17">
        <v>71189</v>
      </c>
      <c r="W11" s="17">
        <v>94325</v>
      </c>
      <c r="X11" s="17">
        <v>116200</v>
      </c>
      <c r="Y11" s="315">
        <v>143884</v>
      </c>
      <c r="Z11" s="10">
        <v>18000</v>
      </c>
      <c r="AA11" s="165">
        <v>17000</v>
      </c>
      <c r="AB11" s="165">
        <v>18000</v>
      </c>
      <c r="AC11" s="10">
        <v>20400</v>
      </c>
      <c r="AD11" s="108">
        <v>22600</v>
      </c>
      <c r="AE11" s="279">
        <v>22600</v>
      </c>
      <c r="AF11" s="10">
        <v>25000</v>
      </c>
      <c r="AG11" s="11">
        <v>28900</v>
      </c>
      <c r="AH11" s="11">
        <v>32500</v>
      </c>
      <c r="AI11" s="17">
        <v>37000</v>
      </c>
      <c r="AJ11" s="17">
        <v>45000</v>
      </c>
      <c r="AK11" s="317">
        <v>54899.9</v>
      </c>
      <c r="AL11" s="17" t="s">
        <v>4</v>
      </c>
      <c r="AM11" s="17" t="s">
        <v>4</v>
      </c>
      <c r="AN11" s="17" t="s">
        <v>4</v>
      </c>
      <c r="AO11" s="17"/>
      <c r="AP11" s="142"/>
      <c r="AQ11" s="234" t="s">
        <v>2</v>
      </c>
      <c r="AR11" s="142"/>
      <c r="AS11" s="281"/>
      <c r="AT11" s="142"/>
      <c r="AU11" s="142"/>
      <c r="AV11" s="234" t="s">
        <v>2</v>
      </c>
      <c r="AW11" s="329">
        <f t="shared" si="0"/>
        <v>0</v>
      </c>
      <c r="AX11" s="7" t="s">
        <v>315</v>
      </c>
      <c r="AY11" s="145">
        <v>41406</v>
      </c>
      <c r="AZ11" s="7" t="s">
        <v>316</v>
      </c>
      <c r="BA11" s="145">
        <v>41770</v>
      </c>
      <c r="BB11" s="311" t="s">
        <v>524</v>
      </c>
      <c r="BC11" s="318"/>
    </row>
    <row r="12" spans="1:56" s="19" customFormat="1" ht="25.5" x14ac:dyDescent="0.2">
      <c r="A12" s="5">
        <v>7</v>
      </c>
      <c r="B12" s="29" t="s">
        <v>537</v>
      </c>
      <c r="C12" s="15" t="s">
        <v>538</v>
      </c>
      <c r="D12" s="15" t="s">
        <v>22</v>
      </c>
      <c r="E12" s="15">
        <v>2003</v>
      </c>
      <c r="F12" s="15" t="s">
        <v>176</v>
      </c>
      <c r="G12" s="15" t="s">
        <v>539</v>
      </c>
      <c r="H12" s="15" t="s">
        <v>174</v>
      </c>
      <c r="I12" s="42" t="s">
        <v>349</v>
      </c>
      <c r="J12" s="17">
        <v>1605</v>
      </c>
      <c r="K12" s="15" t="s">
        <v>540</v>
      </c>
      <c r="L12" s="15" t="s">
        <v>541</v>
      </c>
      <c r="M12" s="15" t="s">
        <v>240</v>
      </c>
      <c r="N12" s="15" t="s">
        <v>20</v>
      </c>
      <c r="O12" s="17">
        <v>100490</v>
      </c>
      <c r="P12" s="17">
        <v>117768</v>
      </c>
      <c r="Q12" s="17">
        <v>132598</v>
      </c>
      <c r="R12" s="17">
        <v>141210</v>
      </c>
      <c r="S12" s="17">
        <v>145600</v>
      </c>
      <c r="T12" s="17">
        <v>149537</v>
      </c>
      <c r="U12" s="17">
        <v>154004</v>
      </c>
      <c r="V12" s="17">
        <v>168442</v>
      </c>
      <c r="W12" s="17">
        <v>181187</v>
      </c>
      <c r="X12" s="17">
        <v>188077</v>
      </c>
      <c r="Y12" s="315">
        <v>208396</v>
      </c>
      <c r="Z12" s="10">
        <v>5900</v>
      </c>
      <c r="AA12" s="247">
        <v>5400</v>
      </c>
      <c r="AB12" s="247">
        <v>5900</v>
      </c>
      <c r="AC12" s="10">
        <v>6500</v>
      </c>
      <c r="AD12" s="108">
        <v>7200</v>
      </c>
      <c r="AE12" s="279">
        <v>7200</v>
      </c>
      <c r="AF12" s="10">
        <v>7800</v>
      </c>
      <c r="AG12" s="11">
        <v>8500</v>
      </c>
      <c r="AH12" s="11">
        <v>9500</v>
      </c>
      <c r="AI12" s="17">
        <v>10000</v>
      </c>
      <c r="AJ12" s="17">
        <v>11500</v>
      </c>
      <c r="AK12" s="17">
        <v>12500</v>
      </c>
      <c r="AL12" s="17">
        <v>14400</v>
      </c>
      <c r="AM12" s="17">
        <v>15500</v>
      </c>
      <c r="AN12" s="17">
        <v>18500</v>
      </c>
      <c r="AO12" s="17"/>
      <c r="AP12" s="142"/>
      <c r="AQ12" s="234" t="s">
        <v>2</v>
      </c>
      <c r="AR12" s="142"/>
      <c r="AS12" s="281"/>
      <c r="AT12" s="142"/>
      <c r="AU12" s="142"/>
      <c r="AV12" s="234" t="s">
        <v>2</v>
      </c>
      <c r="AW12" s="329">
        <f t="shared" si="0"/>
        <v>0</v>
      </c>
      <c r="AX12" s="7" t="s">
        <v>315</v>
      </c>
      <c r="AY12" s="145">
        <v>41415</v>
      </c>
      <c r="AZ12" s="7" t="s">
        <v>316</v>
      </c>
      <c r="BA12" s="145">
        <v>41779</v>
      </c>
      <c r="BB12" s="311" t="s">
        <v>524</v>
      </c>
      <c r="BC12" s="116" t="s">
        <v>238</v>
      </c>
      <c r="BD12" s="22"/>
    </row>
    <row r="13" spans="1:56" s="19" customFormat="1" ht="38.25" x14ac:dyDescent="0.2">
      <c r="A13" s="5">
        <v>8</v>
      </c>
      <c r="B13" s="15" t="s">
        <v>321</v>
      </c>
      <c r="C13" s="15" t="s">
        <v>542</v>
      </c>
      <c r="D13" s="15" t="s">
        <v>43</v>
      </c>
      <c r="E13" s="15">
        <v>2010</v>
      </c>
      <c r="F13" s="15" t="s">
        <v>543</v>
      </c>
      <c r="G13" s="15" t="s">
        <v>544</v>
      </c>
      <c r="H13" s="15" t="s">
        <v>40</v>
      </c>
      <c r="I13" s="15" t="s">
        <v>63</v>
      </c>
      <c r="J13" s="17">
        <v>2968</v>
      </c>
      <c r="K13" s="15" t="s">
        <v>545</v>
      </c>
      <c r="L13" s="15" t="s">
        <v>4</v>
      </c>
      <c r="M13" s="15" t="s">
        <v>240</v>
      </c>
      <c r="N13" s="15" t="s">
        <v>37</v>
      </c>
      <c r="O13" s="15" t="s">
        <v>4</v>
      </c>
      <c r="P13" s="15" t="s">
        <v>4</v>
      </c>
      <c r="Q13" s="15">
        <v>1968</v>
      </c>
      <c r="R13" s="15">
        <v>4020</v>
      </c>
      <c r="S13" s="42">
        <v>23700</v>
      </c>
      <c r="T13" s="17">
        <v>43900</v>
      </c>
      <c r="U13" s="17">
        <v>61761</v>
      </c>
      <c r="V13" s="17">
        <v>81321</v>
      </c>
      <c r="W13" s="17">
        <v>102000</v>
      </c>
      <c r="X13" s="17">
        <v>118223</v>
      </c>
      <c r="Y13" s="315">
        <v>147748</v>
      </c>
      <c r="Z13" s="10">
        <v>27000</v>
      </c>
      <c r="AA13" s="165">
        <v>24500</v>
      </c>
      <c r="AB13" s="165">
        <v>27000</v>
      </c>
      <c r="AC13" s="10">
        <v>30300</v>
      </c>
      <c r="AD13" s="108">
        <v>33600</v>
      </c>
      <c r="AE13" s="279">
        <v>33600</v>
      </c>
      <c r="AF13" s="10">
        <v>35500</v>
      </c>
      <c r="AG13" s="11">
        <v>37600</v>
      </c>
      <c r="AH13" s="11">
        <v>43000</v>
      </c>
      <c r="AI13" s="17">
        <v>49500</v>
      </c>
      <c r="AJ13" s="17">
        <v>62000</v>
      </c>
      <c r="AK13" s="17">
        <v>80000</v>
      </c>
      <c r="AL13" s="17">
        <v>105950</v>
      </c>
      <c r="AM13" s="15">
        <v>100333</v>
      </c>
      <c r="AN13" s="15" t="s">
        <v>4</v>
      </c>
      <c r="AO13" s="17"/>
      <c r="AP13" s="142"/>
      <c r="AQ13" s="234" t="s">
        <v>2</v>
      </c>
      <c r="AR13" s="142"/>
      <c r="AS13" s="281"/>
      <c r="AT13" s="142"/>
      <c r="AU13" s="142"/>
      <c r="AV13" s="234" t="s">
        <v>2</v>
      </c>
      <c r="AW13" s="329">
        <f t="shared" si="0"/>
        <v>0</v>
      </c>
      <c r="AX13" s="7" t="s">
        <v>315</v>
      </c>
      <c r="AY13" s="145">
        <v>41433</v>
      </c>
      <c r="AZ13" s="7" t="s">
        <v>316</v>
      </c>
      <c r="BA13" s="145">
        <v>41797</v>
      </c>
      <c r="BB13" s="319" t="s">
        <v>524</v>
      </c>
      <c r="BC13" s="328"/>
    </row>
    <row r="14" spans="1:56" s="19" customFormat="1" ht="25.5" x14ac:dyDescent="0.2">
      <c r="A14" s="5">
        <v>9</v>
      </c>
      <c r="B14" s="15" t="s">
        <v>546</v>
      </c>
      <c r="C14" s="15" t="s">
        <v>547</v>
      </c>
      <c r="D14" s="15" t="s">
        <v>10</v>
      </c>
      <c r="E14" s="15">
        <v>2007</v>
      </c>
      <c r="F14" s="15" t="s">
        <v>548</v>
      </c>
      <c r="G14" s="15" t="s">
        <v>4</v>
      </c>
      <c r="H14" s="15" t="s">
        <v>4</v>
      </c>
      <c r="I14" s="15" t="s">
        <v>549</v>
      </c>
      <c r="J14" s="17">
        <v>750</v>
      </c>
      <c r="K14" s="15" t="s">
        <v>550</v>
      </c>
      <c r="L14" s="15" t="s">
        <v>4</v>
      </c>
      <c r="M14" s="15" t="s">
        <v>4</v>
      </c>
      <c r="N14" s="15" t="s">
        <v>4</v>
      </c>
      <c r="O14" s="15" t="s">
        <v>4</v>
      </c>
      <c r="P14" s="15" t="s">
        <v>4</v>
      </c>
      <c r="Q14" s="15" t="s">
        <v>4</v>
      </c>
      <c r="R14" s="15" t="s">
        <v>4</v>
      </c>
      <c r="S14" s="15" t="s">
        <v>4</v>
      </c>
      <c r="T14" s="15" t="s">
        <v>4</v>
      </c>
      <c r="U14" s="15" t="s">
        <v>4</v>
      </c>
      <c r="V14" s="15" t="s">
        <v>4</v>
      </c>
      <c r="W14" s="15" t="s">
        <v>4</v>
      </c>
      <c r="X14" s="15" t="s">
        <v>4</v>
      </c>
      <c r="Y14" s="15" t="s">
        <v>4</v>
      </c>
      <c r="Z14" s="15" t="s">
        <v>4</v>
      </c>
      <c r="AA14" s="15" t="s">
        <v>4</v>
      </c>
      <c r="AB14" s="15" t="s">
        <v>4</v>
      </c>
      <c r="AC14" s="15" t="s">
        <v>4</v>
      </c>
      <c r="AD14" s="106" t="s">
        <v>4</v>
      </c>
      <c r="AE14" s="313" t="s">
        <v>4</v>
      </c>
      <c r="AF14" s="32" t="s">
        <v>4</v>
      </c>
      <c r="AG14" s="5" t="s">
        <v>4</v>
      </c>
      <c r="AH14" s="15" t="s">
        <v>4</v>
      </c>
      <c r="AI14" s="17" t="s">
        <v>4</v>
      </c>
      <c r="AJ14" s="15" t="s">
        <v>4</v>
      </c>
      <c r="AK14" s="15" t="s">
        <v>4</v>
      </c>
      <c r="AL14" s="15" t="s">
        <v>4</v>
      </c>
      <c r="AM14" s="15" t="s">
        <v>4</v>
      </c>
      <c r="AN14" s="15" t="s">
        <v>4</v>
      </c>
      <c r="AO14" s="17"/>
      <c r="AP14" s="142"/>
      <c r="AQ14" s="234" t="s">
        <v>2</v>
      </c>
      <c r="AR14" s="234" t="s">
        <v>2</v>
      </c>
      <c r="AS14" s="234" t="s">
        <v>2</v>
      </c>
      <c r="AT14" s="234" t="s">
        <v>2</v>
      </c>
      <c r="AU14" s="234" t="s">
        <v>2</v>
      </c>
      <c r="AV14" s="234" t="s">
        <v>2</v>
      </c>
      <c r="AW14" s="329">
        <f t="shared" si="0"/>
        <v>0</v>
      </c>
      <c r="AX14" s="7" t="s">
        <v>315</v>
      </c>
      <c r="AY14" s="145">
        <v>41436</v>
      </c>
      <c r="AZ14" s="7" t="s">
        <v>316</v>
      </c>
      <c r="BA14" s="145">
        <v>41800</v>
      </c>
      <c r="BB14" s="311" t="s">
        <v>524</v>
      </c>
      <c r="BC14" s="328"/>
    </row>
    <row r="15" spans="1:56" s="19" customFormat="1" ht="25.5" x14ac:dyDescent="0.2">
      <c r="A15" s="5">
        <v>10</v>
      </c>
      <c r="B15" s="15" t="s">
        <v>322</v>
      </c>
      <c r="C15" s="29" t="s">
        <v>551</v>
      </c>
      <c r="D15" s="29" t="s">
        <v>22</v>
      </c>
      <c r="E15" s="29">
        <v>2007</v>
      </c>
      <c r="F15" s="29" t="s">
        <v>48</v>
      </c>
      <c r="G15" s="29" t="s">
        <v>552</v>
      </c>
      <c r="H15" s="15" t="s">
        <v>46</v>
      </c>
      <c r="I15" s="29" t="s">
        <v>349</v>
      </c>
      <c r="J15" s="44">
        <v>1925</v>
      </c>
      <c r="K15" s="29" t="s">
        <v>553</v>
      </c>
      <c r="L15" s="15" t="s">
        <v>4</v>
      </c>
      <c r="M15" s="15" t="s">
        <v>240</v>
      </c>
      <c r="N15" s="29" t="s">
        <v>20</v>
      </c>
      <c r="O15" s="44">
        <v>3697</v>
      </c>
      <c r="P15" s="44">
        <v>19435</v>
      </c>
      <c r="Q15" s="44">
        <v>41000</v>
      </c>
      <c r="R15" s="44">
        <v>65001</v>
      </c>
      <c r="S15" s="42">
        <v>77280</v>
      </c>
      <c r="T15" s="17">
        <v>90619</v>
      </c>
      <c r="U15" s="17">
        <v>103241</v>
      </c>
      <c r="V15" s="17">
        <v>114102</v>
      </c>
      <c r="W15" s="17">
        <v>132844</v>
      </c>
      <c r="X15" s="17">
        <v>149700</v>
      </c>
      <c r="Y15" s="315">
        <v>170448</v>
      </c>
      <c r="Z15" s="10">
        <v>13500</v>
      </c>
      <c r="AA15" s="165">
        <v>12700</v>
      </c>
      <c r="AB15" s="165">
        <v>13500</v>
      </c>
      <c r="AC15" s="10">
        <v>14700</v>
      </c>
      <c r="AD15" s="108">
        <v>16300</v>
      </c>
      <c r="AE15" s="279">
        <v>16300</v>
      </c>
      <c r="AF15" s="10">
        <v>19000</v>
      </c>
      <c r="AG15" s="11">
        <v>20000</v>
      </c>
      <c r="AH15" s="11">
        <v>21500</v>
      </c>
      <c r="AI15" s="17">
        <v>24000</v>
      </c>
      <c r="AJ15" s="17">
        <v>30000</v>
      </c>
      <c r="AK15" s="31">
        <v>35000</v>
      </c>
      <c r="AL15" s="31">
        <v>41000</v>
      </c>
      <c r="AM15" s="31">
        <v>45000</v>
      </c>
      <c r="AN15" s="31">
        <v>60000</v>
      </c>
      <c r="AO15" s="31"/>
      <c r="AP15" s="142"/>
      <c r="AQ15" s="234" t="s">
        <v>2</v>
      </c>
      <c r="AR15" s="142"/>
      <c r="AS15" s="281"/>
      <c r="AT15" s="142"/>
      <c r="AU15" s="147"/>
      <c r="AV15" s="142"/>
      <c r="AW15" s="329">
        <f t="shared" si="0"/>
        <v>0</v>
      </c>
      <c r="AX15" s="7" t="s">
        <v>315</v>
      </c>
      <c r="AY15" s="145">
        <v>41471</v>
      </c>
      <c r="AZ15" s="7" t="s">
        <v>316</v>
      </c>
      <c r="BA15" s="145">
        <v>41835</v>
      </c>
      <c r="BB15" s="311" t="s">
        <v>524</v>
      </c>
      <c r="BC15" s="116" t="s">
        <v>238</v>
      </c>
    </row>
    <row r="16" spans="1:56" s="19" customFormat="1" ht="38.25" x14ac:dyDescent="0.2">
      <c r="A16" s="5">
        <v>11</v>
      </c>
      <c r="B16" s="15" t="s">
        <v>321</v>
      </c>
      <c r="C16" s="15" t="s">
        <v>554</v>
      </c>
      <c r="D16" s="15" t="s">
        <v>43</v>
      </c>
      <c r="E16" s="15">
        <v>2009</v>
      </c>
      <c r="F16" s="15" t="s">
        <v>42</v>
      </c>
      <c r="G16" s="15" t="s">
        <v>555</v>
      </c>
      <c r="H16" s="15" t="s">
        <v>40</v>
      </c>
      <c r="I16" s="15" t="s">
        <v>39</v>
      </c>
      <c r="J16" s="17">
        <v>2968</v>
      </c>
      <c r="K16" s="15" t="s">
        <v>556</v>
      </c>
      <c r="L16" s="15" t="s">
        <v>4</v>
      </c>
      <c r="M16" s="15" t="s">
        <v>240</v>
      </c>
      <c r="N16" s="15" t="s">
        <v>37</v>
      </c>
      <c r="O16" s="15" t="s">
        <v>4</v>
      </c>
      <c r="P16" s="15" t="s">
        <v>4</v>
      </c>
      <c r="Q16" s="15">
        <v>1968</v>
      </c>
      <c r="R16" s="15">
        <v>24138</v>
      </c>
      <c r="S16" s="42">
        <v>42300</v>
      </c>
      <c r="T16" s="17">
        <v>62923</v>
      </c>
      <c r="U16" s="17">
        <v>80150</v>
      </c>
      <c r="V16" s="17">
        <v>102658</v>
      </c>
      <c r="W16" s="17">
        <v>126641</v>
      </c>
      <c r="X16" s="17">
        <v>143958</v>
      </c>
      <c r="Y16" s="315">
        <v>156556</v>
      </c>
      <c r="Z16" s="10">
        <v>23500</v>
      </c>
      <c r="AA16" s="165">
        <v>21500</v>
      </c>
      <c r="AB16" s="165">
        <v>23500</v>
      </c>
      <c r="AC16" s="10">
        <v>25200</v>
      </c>
      <c r="AD16" s="108">
        <v>28000</v>
      </c>
      <c r="AE16" s="279">
        <v>28000</v>
      </c>
      <c r="AF16" s="10">
        <v>29700</v>
      </c>
      <c r="AG16" s="11">
        <v>32400</v>
      </c>
      <c r="AH16" s="11">
        <v>37000</v>
      </c>
      <c r="AI16" s="17">
        <v>42000</v>
      </c>
      <c r="AJ16" s="17">
        <v>48500</v>
      </c>
      <c r="AK16" s="17">
        <v>63000</v>
      </c>
      <c r="AL16" s="17">
        <v>77000</v>
      </c>
      <c r="AM16" s="15">
        <v>100333</v>
      </c>
      <c r="AN16" s="15" t="s">
        <v>4</v>
      </c>
      <c r="AO16" s="17"/>
      <c r="AP16" s="142"/>
      <c r="AQ16" s="234" t="s">
        <v>2</v>
      </c>
      <c r="AR16" s="142"/>
      <c r="AS16" s="281"/>
      <c r="AT16" s="142"/>
      <c r="AU16" s="142"/>
      <c r="AV16" s="234" t="s">
        <v>2</v>
      </c>
      <c r="AW16" s="329">
        <f t="shared" si="0"/>
        <v>0</v>
      </c>
      <c r="AX16" s="7" t="s">
        <v>315</v>
      </c>
      <c r="AY16" s="145">
        <v>41478</v>
      </c>
      <c r="AZ16" s="7" t="s">
        <v>316</v>
      </c>
      <c r="BA16" s="145">
        <v>41842</v>
      </c>
      <c r="BB16" s="311" t="s">
        <v>524</v>
      </c>
      <c r="BC16" s="321"/>
    </row>
    <row r="17" spans="1:56" s="19" customFormat="1" ht="44.25" customHeight="1" x14ac:dyDescent="0.2">
      <c r="A17" s="5">
        <v>12</v>
      </c>
      <c r="B17" s="5" t="s">
        <v>367</v>
      </c>
      <c r="C17" s="15" t="s">
        <v>557</v>
      </c>
      <c r="D17" s="15" t="s">
        <v>71</v>
      </c>
      <c r="E17" s="15">
        <v>2018</v>
      </c>
      <c r="F17" s="15" t="s">
        <v>558</v>
      </c>
      <c r="G17" s="15"/>
      <c r="H17" s="15" t="s">
        <v>559</v>
      </c>
      <c r="I17" s="15" t="s">
        <v>560</v>
      </c>
      <c r="J17" s="17">
        <v>1546</v>
      </c>
      <c r="K17" s="5" t="s">
        <v>561</v>
      </c>
      <c r="L17" s="15"/>
      <c r="M17" s="23" t="s">
        <v>562</v>
      </c>
      <c r="N17" s="15" t="s">
        <v>202</v>
      </c>
      <c r="O17" s="15"/>
      <c r="P17" s="15"/>
      <c r="Q17" s="15"/>
      <c r="R17" s="15"/>
      <c r="S17" s="42"/>
      <c r="T17" s="17"/>
      <c r="U17" s="17"/>
      <c r="V17" s="17"/>
      <c r="W17" s="17"/>
      <c r="X17" s="327"/>
      <c r="Y17" s="327"/>
      <c r="Z17" s="10">
        <v>45000</v>
      </c>
      <c r="AA17" s="10">
        <v>40000</v>
      </c>
      <c r="AB17" s="10">
        <v>45000</v>
      </c>
      <c r="AC17" s="10">
        <v>50890</v>
      </c>
      <c r="AD17" s="10"/>
      <c r="AE17" s="279" t="s">
        <v>4</v>
      </c>
      <c r="AF17" s="10"/>
      <c r="AG17" s="11"/>
      <c r="AH17" s="11"/>
      <c r="AI17" s="17"/>
      <c r="AJ17" s="17"/>
      <c r="AK17" s="17"/>
      <c r="AL17" s="17"/>
      <c r="AM17" s="15"/>
      <c r="AN17" s="15"/>
      <c r="AO17" s="11">
        <v>50890</v>
      </c>
      <c r="AP17" s="142"/>
      <c r="AQ17" s="234" t="s">
        <v>2</v>
      </c>
      <c r="AR17" s="142"/>
      <c r="AS17" s="281"/>
      <c r="AT17" s="142"/>
      <c r="AU17" s="142"/>
      <c r="AV17" s="142"/>
      <c r="AW17" s="329">
        <f t="shared" si="0"/>
        <v>0</v>
      </c>
      <c r="AX17" s="7" t="s">
        <v>315</v>
      </c>
      <c r="AY17" s="145">
        <v>43697</v>
      </c>
      <c r="AZ17" s="7" t="s">
        <v>316</v>
      </c>
      <c r="BA17" s="145">
        <v>44062</v>
      </c>
      <c r="BB17" s="311" t="s">
        <v>524</v>
      </c>
      <c r="BC17" s="116" t="s">
        <v>238</v>
      </c>
    </row>
    <row r="18" spans="1:56" s="19" customFormat="1" ht="25.5" x14ac:dyDescent="0.2">
      <c r="A18" s="5">
        <v>13</v>
      </c>
      <c r="B18" s="15" t="s">
        <v>563</v>
      </c>
      <c r="C18" s="15" t="s">
        <v>564</v>
      </c>
      <c r="D18" s="15" t="s">
        <v>10</v>
      </c>
      <c r="E18" s="15">
        <v>2000</v>
      </c>
      <c r="F18" s="15" t="s">
        <v>565</v>
      </c>
      <c r="G18" s="15" t="s">
        <v>16</v>
      </c>
      <c r="H18" s="17" t="s">
        <v>4</v>
      </c>
      <c r="I18" s="17" t="s">
        <v>354</v>
      </c>
      <c r="J18" s="17">
        <v>750</v>
      </c>
      <c r="K18" s="15" t="s">
        <v>566</v>
      </c>
      <c r="L18" s="15" t="s">
        <v>4</v>
      </c>
      <c r="M18" s="15" t="s">
        <v>4</v>
      </c>
      <c r="N18" s="15" t="s">
        <v>4</v>
      </c>
      <c r="O18" s="17" t="s">
        <v>4</v>
      </c>
      <c r="P18" s="17" t="s">
        <v>4</v>
      </c>
      <c r="Q18" s="17" t="s">
        <v>4</v>
      </c>
      <c r="R18" s="17" t="s">
        <v>4</v>
      </c>
      <c r="S18" s="17" t="s">
        <v>4</v>
      </c>
      <c r="T18" s="17" t="s">
        <v>4</v>
      </c>
      <c r="U18" s="17" t="s">
        <v>4</v>
      </c>
      <c r="V18" s="17" t="s">
        <v>4</v>
      </c>
      <c r="W18" s="17" t="s">
        <v>4</v>
      </c>
      <c r="X18" s="17" t="s">
        <v>4</v>
      </c>
      <c r="Y18" s="17" t="s">
        <v>4</v>
      </c>
      <c r="Z18" s="17" t="s">
        <v>4</v>
      </c>
      <c r="AA18" s="17" t="s">
        <v>4</v>
      </c>
      <c r="AB18" s="17" t="s">
        <v>4</v>
      </c>
      <c r="AC18" s="17" t="s">
        <v>4</v>
      </c>
      <c r="AD18" s="127" t="s">
        <v>4</v>
      </c>
      <c r="AE18" s="21" t="s">
        <v>4</v>
      </c>
      <c r="AF18" s="10" t="s">
        <v>4</v>
      </c>
      <c r="AG18" s="11" t="s">
        <v>4</v>
      </c>
      <c r="AH18" s="17" t="s">
        <v>4</v>
      </c>
      <c r="AI18" s="17" t="s">
        <v>4</v>
      </c>
      <c r="AJ18" s="17" t="s">
        <v>4</v>
      </c>
      <c r="AK18" s="17" t="s">
        <v>4</v>
      </c>
      <c r="AL18" s="17" t="s">
        <v>4</v>
      </c>
      <c r="AM18" s="17" t="s">
        <v>4</v>
      </c>
      <c r="AN18" s="17" t="s">
        <v>4</v>
      </c>
      <c r="AO18" s="17"/>
      <c r="AP18" s="142"/>
      <c r="AQ18" s="234" t="s">
        <v>2</v>
      </c>
      <c r="AR18" s="234" t="s">
        <v>2</v>
      </c>
      <c r="AS18" s="234" t="s">
        <v>2</v>
      </c>
      <c r="AT18" s="234" t="s">
        <v>2</v>
      </c>
      <c r="AU18" s="234" t="s">
        <v>2</v>
      </c>
      <c r="AV18" s="234" t="s">
        <v>2</v>
      </c>
      <c r="AW18" s="329">
        <f t="shared" si="0"/>
        <v>0</v>
      </c>
      <c r="AX18" s="7" t="s">
        <v>315</v>
      </c>
      <c r="AY18" s="145">
        <v>41613</v>
      </c>
      <c r="AZ18" s="7" t="s">
        <v>316</v>
      </c>
      <c r="BA18" s="145">
        <v>41977</v>
      </c>
      <c r="BB18" s="311" t="s">
        <v>524</v>
      </c>
      <c r="BC18" s="320"/>
    </row>
    <row r="19" spans="1:56" s="19" customFormat="1" ht="25.5" x14ac:dyDescent="0.2">
      <c r="A19" s="5">
        <v>14</v>
      </c>
      <c r="B19" s="5" t="s">
        <v>323</v>
      </c>
      <c r="C19" s="5" t="s">
        <v>567</v>
      </c>
      <c r="D19" s="5" t="s">
        <v>22</v>
      </c>
      <c r="E19" s="5">
        <v>2016</v>
      </c>
      <c r="F19" s="15" t="s">
        <v>568</v>
      </c>
      <c r="G19" s="15"/>
      <c r="H19" s="15" t="s">
        <v>21</v>
      </c>
      <c r="I19" s="15" t="s">
        <v>349</v>
      </c>
      <c r="J19" s="17">
        <v>2000</v>
      </c>
      <c r="K19" s="15"/>
      <c r="L19" s="15"/>
      <c r="M19" s="15" t="s">
        <v>240</v>
      </c>
      <c r="N19" s="15" t="s">
        <v>569</v>
      </c>
      <c r="O19" s="15"/>
      <c r="P19" s="15"/>
      <c r="Q19" s="15"/>
      <c r="R19" s="15"/>
      <c r="S19" s="42"/>
      <c r="T19" s="17"/>
      <c r="U19" s="17"/>
      <c r="V19" s="17"/>
      <c r="W19" s="17"/>
      <c r="X19" s="17"/>
      <c r="Y19" s="322">
        <v>26808</v>
      </c>
      <c r="Z19" s="13">
        <v>34000</v>
      </c>
      <c r="AA19" s="163">
        <v>30200</v>
      </c>
      <c r="AB19" s="163">
        <v>34000</v>
      </c>
      <c r="AC19" s="10">
        <v>45800</v>
      </c>
      <c r="AD19" s="110">
        <v>54100</v>
      </c>
      <c r="AE19" s="288">
        <v>54100</v>
      </c>
      <c r="AF19" s="13">
        <v>67650</v>
      </c>
      <c r="AG19" s="11"/>
      <c r="AH19" s="11"/>
      <c r="AI19" s="17"/>
      <c r="AJ19" s="17"/>
      <c r="AK19" s="17"/>
      <c r="AL19" s="17"/>
      <c r="AM19" s="15"/>
      <c r="AN19" s="15"/>
      <c r="AO19" s="17">
        <v>67650</v>
      </c>
      <c r="AP19" s="142"/>
      <c r="AQ19" s="234" t="s">
        <v>2</v>
      </c>
      <c r="AR19" s="142"/>
      <c r="AS19" s="281"/>
      <c r="AT19" s="142"/>
      <c r="AU19" s="142"/>
      <c r="AV19" s="147"/>
      <c r="AW19" s="329">
        <f t="shared" si="0"/>
        <v>0</v>
      </c>
      <c r="AX19" s="7" t="s">
        <v>315</v>
      </c>
      <c r="AY19" s="145">
        <v>43082</v>
      </c>
      <c r="AZ19" s="7" t="s">
        <v>316</v>
      </c>
      <c r="BA19" s="145">
        <v>43446</v>
      </c>
      <c r="BB19" s="311" t="s">
        <v>524</v>
      </c>
      <c r="BC19" s="34"/>
    </row>
    <row r="20" spans="1:56" s="19" customFormat="1" ht="27" x14ac:dyDescent="0.2">
      <c r="A20" s="5">
        <v>15</v>
      </c>
      <c r="B20" s="5" t="s">
        <v>14</v>
      </c>
      <c r="C20" s="5" t="s">
        <v>570</v>
      </c>
      <c r="D20" s="5" t="s">
        <v>149</v>
      </c>
      <c r="E20" s="5">
        <v>2015</v>
      </c>
      <c r="F20" s="5" t="s">
        <v>571</v>
      </c>
      <c r="G20" s="5"/>
      <c r="H20" s="11" t="s">
        <v>4</v>
      </c>
      <c r="I20" s="5" t="s">
        <v>351</v>
      </c>
      <c r="J20" s="11">
        <v>500</v>
      </c>
      <c r="K20" s="15" t="s">
        <v>572</v>
      </c>
      <c r="L20" s="15"/>
      <c r="M20" s="15" t="s">
        <v>4</v>
      </c>
      <c r="N20" s="15" t="s">
        <v>4</v>
      </c>
      <c r="O20" s="11"/>
      <c r="P20" s="11"/>
      <c r="Q20" s="11"/>
      <c r="R20" s="11"/>
      <c r="S20" s="11"/>
      <c r="T20" s="11"/>
      <c r="U20" s="11"/>
      <c r="V20" s="11"/>
      <c r="W20" s="11"/>
      <c r="X20" s="12" t="s">
        <v>4</v>
      </c>
      <c r="Y20" s="17" t="s">
        <v>4</v>
      </c>
      <c r="Z20" s="13">
        <v>8470</v>
      </c>
      <c r="AA20" s="163">
        <v>7590</v>
      </c>
      <c r="AB20" s="163">
        <v>8470</v>
      </c>
      <c r="AC20" s="10">
        <v>9880</v>
      </c>
      <c r="AD20" s="108">
        <v>11700</v>
      </c>
      <c r="AE20" s="279">
        <v>11700</v>
      </c>
      <c r="AF20" s="11">
        <f>4500 + 9700</f>
        <v>14200</v>
      </c>
      <c r="AG20" s="12">
        <v>17650.5</v>
      </c>
      <c r="AH20" s="11"/>
      <c r="AI20" s="11"/>
      <c r="AJ20" s="11"/>
      <c r="AK20" s="11"/>
      <c r="AL20" s="11"/>
      <c r="AM20" s="11"/>
      <c r="AN20" s="11"/>
      <c r="AO20" s="11">
        <f>5596.5 + 12054</f>
        <v>17650.5</v>
      </c>
      <c r="AP20" s="142"/>
      <c r="AQ20" s="234" t="s">
        <v>2</v>
      </c>
      <c r="AR20" s="142"/>
      <c r="AS20" s="333"/>
      <c r="AT20" s="234" t="s">
        <v>2</v>
      </c>
      <c r="AU20" s="234" t="s">
        <v>2</v>
      </c>
      <c r="AV20" s="234" t="s">
        <v>2</v>
      </c>
      <c r="AW20" s="329">
        <f t="shared" si="0"/>
        <v>0</v>
      </c>
      <c r="AX20" s="7" t="s">
        <v>315</v>
      </c>
      <c r="AY20" s="145">
        <v>42718</v>
      </c>
      <c r="AZ20" s="7" t="s">
        <v>316</v>
      </c>
      <c r="BA20" s="145">
        <v>43082</v>
      </c>
      <c r="BB20" s="311" t="s">
        <v>524</v>
      </c>
      <c r="BC20" s="328" t="s">
        <v>589</v>
      </c>
    </row>
    <row r="21" spans="1:56" s="48" customFormat="1" ht="25.5" x14ac:dyDescent="0.2">
      <c r="A21" s="5">
        <v>16</v>
      </c>
      <c r="B21" s="5" t="s">
        <v>573</v>
      </c>
      <c r="C21" s="5" t="s">
        <v>574</v>
      </c>
      <c r="D21" s="5" t="s">
        <v>575</v>
      </c>
      <c r="E21" s="5">
        <v>2015</v>
      </c>
      <c r="F21" s="5" t="s">
        <v>576</v>
      </c>
      <c r="G21" s="5"/>
      <c r="H21" s="5" t="s">
        <v>46</v>
      </c>
      <c r="I21" s="5" t="s">
        <v>577</v>
      </c>
      <c r="J21" s="11">
        <v>2990</v>
      </c>
      <c r="K21" s="5" t="s">
        <v>578</v>
      </c>
      <c r="L21" s="5"/>
      <c r="M21" s="15" t="s">
        <v>240</v>
      </c>
      <c r="N21" s="25" t="s">
        <v>20</v>
      </c>
      <c r="O21" s="5"/>
      <c r="P21" s="5"/>
      <c r="Q21" s="5"/>
      <c r="R21" s="5"/>
      <c r="S21" s="43"/>
      <c r="T21" s="11"/>
      <c r="U21" s="11"/>
      <c r="V21" s="11"/>
      <c r="W21" s="11"/>
      <c r="X21" s="11" t="s">
        <v>579</v>
      </c>
      <c r="Y21" s="323">
        <v>51027</v>
      </c>
      <c r="Z21" s="10">
        <v>51500</v>
      </c>
      <c r="AA21" s="165">
        <v>46000</v>
      </c>
      <c r="AB21" s="165">
        <v>51500</v>
      </c>
      <c r="AC21" s="10">
        <v>60000</v>
      </c>
      <c r="AD21" s="108">
        <v>70000</v>
      </c>
      <c r="AE21" s="279">
        <v>70000</v>
      </c>
      <c r="AF21" s="11">
        <v>90000</v>
      </c>
      <c r="AG21" s="11">
        <v>109200</v>
      </c>
      <c r="AH21" s="11">
        <v>109200</v>
      </c>
      <c r="AI21" s="11">
        <v>109200</v>
      </c>
      <c r="AJ21" s="11">
        <v>109200</v>
      </c>
      <c r="AK21" s="11">
        <v>109200</v>
      </c>
      <c r="AL21" s="11">
        <v>109200</v>
      </c>
      <c r="AM21" s="11">
        <v>109200</v>
      </c>
      <c r="AN21" s="11">
        <v>109200</v>
      </c>
      <c r="AO21" s="11">
        <v>109200</v>
      </c>
      <c r="AP21" s="142"/>
      <c r="AQ21" s="234" t="s">
        <v>2</v>
      </c>
      <c r="AR21" s="142"/>
      <c r="AS21" s="281"/>
      <c r="AT21" s="324"/>
      <c r="AU21" s="324"/>
      <c r="AV21" s="234" t="s">
        <v>2</v>
      </c>
      <c r="AW21" s="329">
        <f t="shared" si="0"/>
        <v>0</v>
      </c>
      <c r="AX21" s="7" t="s">
        <v>315</v>
      </c>
      <c r="AY21" s="145">
        <v>42721</v>
      </c>
      <c r="AZ21" s="7" t="s">
        <v>316</v>
      </c>
      <c r="BA21" s="145">
        <v>43085</v>
      </c>
      <c r="BB21" s="311" t="s">
        <v>524</v>
      </c>
      <c r="BC21" s="24"/>
    </row>
    <row r="22" spans="1:56" s="19" customFormat="1" ht="25.5" x14ac:dyDescent="0.2">
      <c r="A22" s="5">
        <v>17</v>
      </c>
      <c r="B22" s="15" t="s">
        <v>580</v>
      </c>
      <c r="C22" s="15" t="s">
        <v>581</v>
      </c>
      <c r="D22" s="15" t="s">
        <v>43</v>
      </c>
      <c r="E22" s="15">
        <v>1999</v>
      </c>
      <c r="F22" s="15" t="s">
        <v>582</v>
      </c>
      <c r="G22" s="15" t="s">
        <v>583</v>
      </c>
      <c r="H22" s="17" t="s">
        <v>584</v>
      </c>
      <c r="I22" s="42" t="s">
        <v>585</v>
      </c>
      <c r="J22" s="17">
        <v>2900</v>
      </c>
      <c r="K22" s="15" t="s">
        <v>586</v>
      </c>
      <c r="L22" s="15" t="s">
        <v>587</v>
      </c>
      <c r="M22" s="15" t="s">
        <v>240</v>
      </c>
      <c r="N22" s="15" t="s">
        <v>202</v>
      </c>
      <c r="O22" s="17">
        <v>220005</v>
      </c>
      <c r="P22" s="17">
        <v>242166</v>
      </c>
      <c r="Q22" s="17">
        <v>167554</v>
      </c>
      <c r="R22" s="17">
        <v>285232</v>
      </c>
      <c r="S22" s="17">
        <v>301366</v>
      </c>
      <c r="T22" s="17">
        <v>316988</v>
      </c>
      <c r="U22" s="17">
        <v>326101</v>
      </c>
      <c r="V22" s="17">
        <v>340338</v>
      </c>
      <c r="W22" s="17">
        <v>351670</v>
      </c>
      <c r="X22" s="17">
        <v>351670</v>
      </c>
      <c r="Y22" s="323">
        <v>351670</v>
      </c>
      <c r="Z22" s="17" t="s">
        <v>4</v>
      </c>
      <c r="AA22" s="17" t="s">
        <v>4</v>
      </c>
      <c r="AB22" s="17" t="s">
        <v>4</v>
      </c>
      <c r="AC22" s="17" t="s">
        <v>4</v>
      </c>
      <c r="AD22" s="325">
        <v>3200</v>
      </c>
      <c r="AE22" s="279">
        <v>3200</v>
      </c>
      <c r="AF22" s="8">
        <v>3500</v>
      </c>
      <c r="AG22" s="17">
        <v>4000</v>
      </c>
      <c r="AH22" s="17">
        <v>4400</v>
      </c>
      <c r="AI22" s="17">
        <v>5000</v>
      </c>
      <c r="AJ22" s="17">
        <v>5800</v>
      </c>
      <c r="AK22" s="17">
        <v>6800</v>
      </c>
      <c r="AL22" s="17">
        <v>8000</v>
      </c>
      <c r="AM22" s="17">
        <v>8600</v>
      </c>
      <c r="AN22" s="17">
        <v>11000</v>
      </c>
      <c r="AO22" s="17"/>
      <c r="AP22" s="142"/>
      <c r="AQ22" s="234" t="s">
        <v>2</v>
      </c>
      <c r="AR22" s="234" t="s">
        <v>2</v>
      </c>
      <c r="AS22" s="234" t="s">
        <v>2</v>
      </c>
      <c r="AT22" s="234" t="s">
        <v>2</v>
      </c>
      <c r="AU22" s="234" t="s">
        <v>2</v>
      </c>
      <c r="AV22" s="234" t="s">
        <v>2</v>
      </c>
      <c r="AW22" s="329">
        <f t="shared" si="0"/>
        <v>0</v>
      </c>
      <c r="AX22" s="7" t="s">
        <v>315</v>
      </c>
      <c r="AY22" s="145">
        <v>41635</v>
      </c>
      <c r="AZ22" s="7" t="s">
        <v>316</v>
      </c>
      <c r="BA22" s="145">
        <v>41999</v>
      </c>
      <c r="BB22" s="326" t="s">
        <v>524</v>
      </c>
      <c r="BC22" s="24"/>
    </row>
    <row r="23" spans="1:56" ht="20.100000000000001" customHeight="1" x14ac:dyDescent="0.2">
      <c r="A23" s="122"/>
      <c r="B23" s="337"/>
      <c r="C23" s="337"/>
      <c r="D23" s="337"/>
      <c r="E23" s="122"/>
      <c r="F23" s="122"/>
      <c r="G23" s="122"/>
      <c r="H23" s="122"/>
      <c r="I23" s="19"/>
      <c r="J23" s="19"/>
      <c r="K23" s="19"/>
      <c r="L23" s="39"/>
      <c r="M23" s="40"/>
      <c r="N23" s="157"/>
      <c r="O23" s="122"/>
      <c r="P23" s="122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9"/>
      <c r="AI23" s="37">
        <f>SUM(AI8:AI22)</f>
        <v>325200</v>
      </c>
      <c r="AJ23" s="123">
        <f>SUM(AJ9:AJ22)</f>
        <v>375955</v>
      </c>
      <c r="AK23" s="123"/>
      <c r="AL23" s="123"/>
      <c r="AM23" s="122"/>
      <c r="AN23" s="19"/>
      <c r="AO23" s="19"/>
      <c r="AP23" s="215">
        <f>SUM(AP6:AP22)</f>
        <v>0</v>
      </c>
      <c r="AQ23" s="189" t="s">
        <v>2</v>
      </c>
      <c r="AR23" s="215">
        <f>SUM(AR6:AR22)</f>
        <v>0</v>
      </c>
      <c r="AS23" s="189" t="s">
        <v>2</v>
      </c>
      <c r="AT23" s="215">
        <f>SUM(AT6:AT22)</f>
        <v>0</v>
      </c>
      <c r="AU23" s="215">
        <f>SUM(AU6:AU22)</f>
        <v>0</v>
      </c>
      <c r="AV23" s="215">
        <f>SUM(AV6:AV22)</f>
        <v>0</v>
      </c>
      <c r="AW23" s="215">
        <f>SUM(AW6:AW22)</f>
        <v>0</v>
      </c>
      <c r="AX23" s="352" t="s">
        <v>370</v>
      </c>
      <c r="AY23" s="353"/>
      <c r="AZ23" s="353"/>
      <c r="BA23" s="354"/>
      <c r="BB23" s="19"/>
      <c r="BC23" s="124"/>
    </row>
    <row r="24" spans="1:56" ht="20.100000000000001" customHeight="1" x14ac:dyDescent="0.2">
      <c r="A24" s="98" t="s">
        <v>1</v>
      </c>
      <c r="B24" s="99" t="s">
        <v>0</v>
      </c>
      <c r="C24" s="122"/>
      <c r="D24" s="122"/>
      <c r="E24" s="122"/>
      <c r="F24" s="122"/>
      <c r="G24" s="122"/>
      <c r="H24" s="122"/>
      <c r="I24" s="19"/>
      <c r="J24" s="19"/>
      <c r="K24" s="19"/>
      <c r="L24" s="39"/>
      <c r="M24" s="38"/>
      <c r="N24" s="157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9"/>
      <c r="AO24" s="19"/>
      <c r="AP24" s="351">
        <f>SUM(AP23:AV23)</f>
        <v>0</v>
      </c>
      <c r="AQ24" s="351"/>
      <c r="AR24" s="351"/>
      <c r="AS24" s="351"/>
      <c r="AT24" s="351"/>
      <c r="AU24" s="351"/>
      <c r="AV24" s="351"/>
      <c r="AW24" s="237"/>
      <c r="AX24" s="355" t="s">
        <v>371</v>
      </c>
      <c r="AY24" s="356"/>
      <c r="AZ24" s="356"/>
      <c r="BA24" s="357"/>
      <c r="BB24" s="19"/>
      <c r="BC24" s="19"/>
    </row>
    <row r="25" spans="1:56" s="19" customFormat="1" ht="25.5" x14ac:dyDescent="0.2">
      <c r="A25" s="5">
        <v>1</v>
      </c>
      <c r="B25" s="5" t="s">
        <v>395</v>
      </c>
      <c r="C25" s="5" t="s">
        <v>104</v>
      </c>
      <c r="D25" s="5" t="s">
        <v>103</v>
      </c>
      <c r="E25" s="5">
        <v>2014</v>
      </c>
      <c r="F25" s="83" t="s">
        <v>4</v>
      </c>
      <c r="G25" s="83" t="s">
        <v>4</v>
      </c>
      <c r="H25" s="83" t="s">
        <v>4</v>
      </c>
      <c r="I25" s="83" t="s">
        <v>4</v>
      </c>
      <c r="J25" s="8" t="s">
        <v>4</v>
      </c>
      <c r="K25" s="83" t="s">
        <v>4</v>
      </c>
      <c r="L25" s="83" t="s">
        <v>4</v>
      </c>
      <c r="M25" s="83" t="s">
        <v>4</v>
      </c>
      <c r="N25" s="83" t="s">
        <v>4</v>
      </c>
      <c r="O25" s="83" t="s">
        <v>4</v>
      </c>
      <c r="P25" s="83" t="s">
        <v>4</v>
      </c>
      <c r="Q25" s="83" t="s">
        <v>4</v>
      </c>
      <c r="R25" s="83" t="s">
        <v>4</v>
      </c>
      <c r="S25" s="83" t="s">
        <v>4</v>
      </c>
      <c r="T25" s="83" t="s">
        <v>4</v>
      </c>
      <c r="U25" s="83" t="s">
        <v>4</v>
      </c>
      <c r="V25" s="83" t="s">
        <v>4</v>
      </c>
      <c r="W25" s="83" t="s">
        <v>4</v>
      </c>
      <c r="X25" s="83" t="s">
        <v>4</v>
      </c>
      <c r="Y25" s="83" t="s">
        <v>4</v>
      </c>
      <c r="Z25" s="83" t="s">
        <v>4</v>
      </c>
      <c r="AA25" s="83" t="s">
        <v>4</v>
      </c>
      <c r="AB25" s="83" t="s">
        <v>4</v>
      </c>
      <c r="AC25" s="83" t="s">
        <v>4</v>
      </c>
      <c r="AD25" s="310" t="s">
        <v>4</v>
      </c>
      <c r="AE25" s="267" t="s">
        <v>4</v>
      </c>
      <c r="AF25" s="83" t="s">
        <v>4</v>
      </c>
      <c r="AG25" s="83" t="s">
        <v>4</v>
      </c>
      <c r="AH25" s="83" t="s">
        <v>4</v>
      </c>
      <c r="AI25" s="83" t="s">
        <v>4</v>
      </c>
      <c r="AJ25" s="83" t="s">
        <v>4</v>
      </c>
      <c r="AK25" s="83" t="s">
        <v>4</v>
      </c>
      <c r="AL25" s="83" t="s">
        <v>4</v>
      </c>
      <c r="AM25" s="83" t="s">
        <v>4</v>
      </c>
      <c r="AN25" s="83" t="s">
        <v>4</v>
      </c>
      <c r="AO25" s="8" t="s">
        <v>4</v>
      </c>
      <c r="AP25" s="142"/>
      <c r="AQ25" s="234" t="s">
        <v>2</v>
      </c>
      <c r="AR25" s="234" t="s">
        <v>2</v>
      </c>
      <c r="AS25" s="306" t="s">
        <v>2</v>
      </c>
      <c r="AT25" s="142"/>
      <c r="AU25" s="234" t="s">
        <v>2</v>
      </c>
      <c r="AV25" s="234" t="s">
        <v>2</v>
      </c>
      <c r="AW25" s="329">
        <f>SUM(AP25:AR25,AT25:AV25)</f>
        <v>0</v>
      </c>
      <c r="AX25" s="7" t="s">
        <v>315</v>
      </c>
      <c r="AY25" s="145">
        <v>42736</v>
      </c>
      <c r="AZ25" s="7" t="s">
        <v>315</v>
      </c>
      <c r="BA25" s="145">
        <v>43100</v>
      </c>
      <c r="BB25" s="311" t="s">
        <v>524</v>
      </c>
      <c r="BC25" s="83"/>
    </row>
    <row r="26" spans="1:56" s="19" customFormat="1" ht="25.5" x14ac:dyDescent="0.2">
      <c r="A26" s="5">
        <v>2</v>
      </c>
      <c r="B26" s="5" t="s">
        <v>395</v>
      </c>
      <c r="C26" s="5" t="s">
        <v>104</v>
      </c>
      <c r="D26" s="5" t="s">
        <v>103</v>
      </c>
      <c r="E26" s="5">
        <v>2014</v>
      </c>
      <c r="F26" s="83" t="s">
        <v>4</v>
      </c>
      <c r="G26" s="83" t="s">
        <v>4</v>
      </c>
      <c r="H26" s="83" t="s">
        <v>4</v>
      </c>
      <c r="I26" s="83" t="s">
        <v>4</v>
      </c>
      <c r="J26" s="8" t="s">
        <v>4</v>
      </c>
      <c r="K26" s="83" t="s">
        <v>4</v>
      </c>
      <c r="L26" s="83" t="s">
        <v>4</v>
      </c>
      <c r="M26" s="83" t="s">
        <v>4</v>
      </c>
      <c r="N26" s="83" t="s">
        <v>4</v>
      </c>
      <c r="O26" s="83" t="s">
        <v>4</v>
      </c>
      <c r="P26" s="83" t="s">
        <v>4</v>
      </c>
      <c r="Q26" s="83" t="s">
        <v>4</v>
      </c>
      <c r="R26" s="83" t="s">
        <v>4</v>
      </c>
      <c r="S26" s="83" t="s">
        <v>4</v>
      </c>
      <c r="T26" s="83" t="s">
        <v>4</v>
      </c>
      <c r="U26" s="83" t="s">
        <v>4</v>
      </c>
      <c r="V26" s="83" t="s">
        <v>4</v>
      </c>
      <c r="W26" s="83" t="s">
        <v>4</v>
      </c>
      <c r="X26" s="83" t="s">
        <v>4</v>
      </c>
      <c r="Y26" s="83" t="s">
        <v>4</v>
      </c>
      <c r="Z26" s="83" t="s">
        <v>4</v>
      </c>
      <c r="AA26" s="83" t="s">
        <v>4</v>
      </c>
      <c r="AB26" s="83" t="s">
        <v>4</v>
      </c>
      <c r="AC26" s="83" t="s">
        <v>4</v>
      </c>
      <c r="AD26" s="310" t="s">
        <v>4</v>
      </c>
      <c r="AE26" s="267" t="s">
        <v>4</v>
      </c>
      <c r="AF26" s="83" t="s">
        <v>4</v>
      </c>
      <c r="AG26" s="83" t="s">
        <v>4</v>
      </c>
      <c r="AH26" s="83" t="s">
        <v>4</v>
      </c>
      <c r="AI26" s="83" t="s">
        <v>4</v>
      </c>
      <c r="AJ26" s="83" t="s">
        <v>4</v>
      </c>
      <c r="AK26" s="83" t="s">
        <v>4</v>
      </c>
      <c r="AL26" s="83" t="s">
        <v>4</v>
      </c>
      <c r="AM26" s="83" t="s">
        <v>4</v>
      </c>
      <c r="AN26" s="83" t="s">
        <v>4</v>
      </c>
      <c r="AO26" s="8" t="s">
        <v>4</v>
      </c>
      <c r="AP26" s="142"/>
      <c r="AQ26" s="234" t="s">
        <v>2</v>
      </c>
      <c r="AR26" s="234" t="s">
        <v>2</v>
      </c>
      <c r="AS26" s="306" t="s">
        <v>2</v>
      </c>
      <c r="AT26" s="142"/>
      <c r="AU26" s="234" t="s">
        <v>2</v>
      </c>
      <c r="AV26" s="234" t="s">
        <v>2</v>
      </c>
      <c r="AW26" s="329">
        <f t="shared" ref="AW26:AW41" si="1">SUM(AP26:AR26,AT26:AV26)</f>
        <v>0</v>
      </c>
      <c r="AX26" s="7" t="s">
        <v>315</v>
      </c>
      <c r="AY26" s="145">
        <v>42736</v>
      </c>
      <c r="AZ26" s="7" t="s">
        <v>315</v>
      </c>
      <c r="BA26" s="145">
        <v>43100</v>
      </c>
      <c r="BB26" s="311" t="s">
        <v>524</v>
      </c>
      <c r="BC26" s="83"/>
    </row>
    <row r="27" spans="1:56" s="19" customFormat="1" ht="25.5" x14ac:dyDescent="0.2">
      <c r="A27" s="5">
        <v>3</v>
      </c>
      <c r="B27" s="312" t="s">
        <v>211</v>
      </c>
      <c r="C27" s="15" t="s">
        <v>525</v>
      </c>
      <c r="D27" s="15" t="s">
        <v>7</v>
      </c>
      <c r="E27" s="15">
        <v>2008</v>
      </c>
      <c r="F27" s="15" t="s">
        <v>526</v>
      </c>
      <c r="G27" s="15" t="s">
        <v>4</v>
      </c>
      <c r="H27" s="15" t="s">
        <v>4</v>
      </c>
      <c r="I27" s="15" t="s">
        <v>353</v>
      </c>
      <c r="J27" s="17">
        <v>750</v>
      </c>
      <c r="K27" s="15" t="s">
        <v>527</v>
      </c>
      <c r="L27" s="23" t="s">
        <v>4</v>
      </c>
      <c r="M27" s="23" t="s">
        <v>4</v>
      </c>
      <c r="N27" s="15" t="s">
        <v>4</v>
      </c>
      <c r="O27" s="15" t="s">
        <v>4</v>
      </c>
      <c r="P27" s="15" t="s">
        <v>4</v>
      </c>
      <c r="Q27" s="15" t="s">
        <v>4</v>
      </c>
      <c r="R27" s="15" t="s">
        <v>4</v>
      </c>
      <c r="S27" s="15" t="s">
        <v>4</v>
      </c>
      <c r="T27" s="15" t="s">
        <v>4</v>
      </c>
      <c r="U27" s="15" t="s">
        <v>4</v>
      </c>
      <c r="V27" s="15" t="s">
        <v>4</v>
      </c>
      <c r="W27" s="15" t="s">
        <v>4</v>
      </c>
      <c r="X27" s="15" t="s">
        <v>4</v>
      </c>
      <c r="Y27" s="15" t="s">
        <v>4</v>
      </c>
      <c r="Z27" s="15" t="s">
        <v>4</v>
      </c>
      <c r="AA27" s="15" t="s">
        <v>4</v>
      </c>
      <c r="AB27" s="15" t="s">
        <v>4</v>
      </c>
      <c r="AC27" s="93" t="s">
        <v>4</v>
      </c>
      <c r="AD27" s="106" t="s">
        <v>4</v>
      </c>
      <c r="AE27" s="313" t="s">
        <v>4</v>
      </c>
      <c r="AF27" s="32" t="s">
        <v>4</v>
      </c>
      <c r="AG27" s="15" t="s">
        <v>4</v>
      </c>
      <c r="AH27" s="15" t="s">
        <v>4</v>
      </c>
      <c r="AI27" s="15" t="s">
        <v>4</v>
      </c>
      <c r="AJ27" s="15" t="s">
        <v>4</v>
      </c>
      <c r="AK27" s="17" t="s">
        <v>4</v>
      </c>
      <c r="AL27" s="15" t="s">
        <v>4</v>
      </c>
      <c r="AM27" s="15" t="s">
        <v>4</v>
      </c>
      <c r="AN27" s="15" t="s">
        <v>4</v>
      </c>
      <c r="AO27" s="17"/>
      <c r="AP27" s="142"/>
      <c r="AQ27" s="234" t="s">
        <v>2</v>
      </c>
      <c r="AR27" s="234" t="s">
        <v>2</v>
      </c>
      <c r="AS27" s="306" t="s">
        <v>2</v>
      </c>
      <c r="AT27" s="234" t="s">
        <v>2</v>
      </c>
      <c r="AU27" s="234" t="s">
        <v>2</v>
      </c>
      <c r="AV27" s="234" t="s">
        <v>2</v>
      </c>
      <c r="AW27" s="329">
        <f t="shared" si="1"/>
        <v>0</v>
      </c>
      <c r="AX27" s="7" t="s">
        <v>315</v>
      </c>
      <c r="AY27" s="145">
        <v>41293</v>
      </c>
      <c r="AZ27" s="7" t="s">
        <v>316</v>
      </c>
      <c r="BA27" s="145">
        <v>41657</v>
      </c>
      <c r="BB27" s="311" t="s">
        <v>524</v>
      </c>
      <c r="BC27" s="314"/>
    </row>
    <row r="28" spans="1:56" s="19" customFormat="1" ht="25.5" x14ac:dyDescent="0.2">
      <c r="A28" s="5">
        <v>4</v>
      </c>
      <c r="B28" s="15" t="s">
        <v>423</v>
      </c>
      <c r="C28" s="15" t="s">
        <v>528</v>
      </c>
      <c r="D28" s="15" t="s">
        <v>22</v>
      </c>
      <c r="E28" s="15">
        <v>2000</v>
      </c>
      <c r="F28" s="15" t="s">
        <v>431</v>
      </c>
      <c r="G28" s="15" t="s">
        <v>529</v>
      </c>
      <c r="H28" s="42" t="s">
        <v>427</v>
      </c>
      <c r="I28" s="42" t="s">
        <v>349</v>
      </c>
      <c r="J28" s="17">
        <v>1595</v>
      </c>
      <c r="K28" s="15" t="s">
        <v>530</v>
      </c>
      <c r="L28" s="15" t="s">
        <v>531</v>
      </c>
      <c r="M28" s="15" t="s">
        <v>240</v>
      </c>
      <c r="N28" s="15" t="s">
        <v>202</v>
      </c>
      <c r="O28" s="17">
        <v>145924</v>
      </c>
      <c r="P28" s="17">
        <v>165434</v>
      </c>
      <c r="Q28" s="17">
        <v>187151</v>
      </c>
      <c r="R28" s="17">
        <v>205100</v>
      </c>
      <c r="S28" s="17">
        <v>221800</v>
      </c>
      <c r="T28" s="17">
        <v>229948</v>
      </c>
      <c r="U28" s="17">
        <v>232076</v>
      </c>
      <c r="V28" s="17">
        <v>235068</v>
      </c>
      <c r="W28" s="17">
        <v>238729</v>
      </c>
      <c r="X28" s="17">
        <v>242800</v>
      </c>
      <c r="Y28" s="15" t="s">
        <v>4</v>
      </c>
      <c r="Z28" s="15" t="s">
        <v>4</v>
      </c>
      <c r="AA28" s="15" t="s">
        <v>4</v>
      </c>
      <c r="AB28" s="15" t="s">
        <v>4</v>
      </c>
      <c r="AC28" s="17" t="s">
        <v>4</v>
      </c>
      <c r="AD28" s="127" t="s">
        <v>4</v>
      </c>
      <c r="AE28" s="21" t="s">
        <v>4</v>
      </c>
      <c r="AF28" s="10">
        <v>2200</v>
      </c>
      <c r="AG28" s="11">
        <v>2500</v>
      </c>
      <c r="AH28" s="11">
        <v>2900</v>
      </c>
      <c r="AI28" s="17">
        <v>3500</v>
      </c>
      <c r="AJ28" s="17">
        <v>4000</v>
      </c>
      <c r="AK28" s="17">
        <v>4600</v>
      </c>
      <c r="AL28" s="17">
        <v>5400</v>
      </c>
      <c r="AM28" s="17">
        <v>6800</v>
      </c>
      <c r="AN28" s="17">
        <v>8000</v>
      </c>
      <c r="AO28" s="17"/>
      <c r="AP28" s="142"/>
      <c r="AQ28" s="234" t="s">
        <v>2</v>
      </c>
      <c r="AR28" s="234" t="s">
        <v>2</v>
      </c>
      <c r="AS28" s="306" t="s">
        <v>2</v>
      </c>
      <c r="AT28" s="234" t="s">
        <v>2</v>
      </c>
      <c r="AU28" s="234" t="s">
        <v>2</v>
      </c>
      <c r="AV28" s="234" t="s">
        <v>2</v>
      </c>
      <c r="AW28" s="329">
        <f t="shared" si="1"/>
        <v>0</v>
      </c>
      <c r="AX28" s="7" t="s">
        <v>315</v>
      </c>
      <c r="AY28" s="145">
        <v>41369</v>
      </c>
      <c r="AZ28" s="7" t="s">
        <v>316</v>
      </c>
      <c r="BA28" s="145">
        <v>41733</v>
      </c>
      <c r="BB28" s="311" t="s">
        <v>524</v>
      </c>
      <c r="BC28" s="24"/>
    </row>
    <row r="29" spans="1:56" s="19" customFormat="1" ht="25.5" x14ac:dyDescent="0.2">
      <c r="A29" s="5">
        <v>5</v>
      </c>
      <c r="B29" s="15" t="s">
        <v>317</v>
      </c>
      <c r="C29" s="15" t="s">
        <v>532</v>
      </c>
      <c r="D29" s="15" t="s">
        <v>22</v>
      </c>
      <c r="E29" s="15">
        <v>2012</v>
      </c>
      <c r="F29" s="15" t="s">
        <v>86</v>
      </c>
      <c r="G29" s="15"/>
      <c r="H29" s="15" t="s">
        <v>68</v>
      </c>
      <c r="I29" s="29" t="s">
        <v>84</v>
      </c>
      <c r="J29" s="17">
        <v>1954</v>
      </c>
      <c r="K29" s="15" t="s">
        <v>533</v>
      </c>
      <c r="L29" s="23"/>
      <c r="M29" s="15" t="s">
        <v>240</v>
      </c>
      <c r="N29" s="15" t="s">
        <v>82</v>
      </c>
      <c r="O29" s="17" t="s">
        <v>4</v>
      </c>
      <c r="P29" s="17"/>
      <c r="Q29" s="17"/>
      <c r="R29" s="17"/>
      <c r="S29" s="17"/>
      <c r="T29" s="17">
        <v>9000</v>
      </c>
      <c r="U29" s="17">
        <v>28100</v>
      </c>
      <c r="V29" s="17">
        <v>54132</v>
      </c>
      <c r="W29" s="17">
        <v>82100</v>
      </c>
      <c r="X29" s="17">
        <v>104155</v>
      </c>
      <c r="Y29" s="315">
        <v>147343</v>
      </c>
      <c r="Z29" s="10">
        <v>18900</v>
      </c>
      <c r="AA29" s="165">
        <v>18900</v>
      </c>
      <c r="AB29" s="165">
        <v>20900</v>
      </c>
      <c r="AC29" s="10">
        <v>22500</v>
      </c>
      <c r="AD29" s="108">
        <v>25000</v>
      </c>
      <c r="AE29" s="279">
        <v>25000</v>
      </c>
      <c r="AF29" s="10">
        <v>27300</v>
      </c>
      <c r="AG29" s="11">
        <v>32800</v>
      </c>
      <c r="AH29" s="11">
        <v>37000</v>
      </c>
      <c r="AI29" s="17">
        <v>45000</v>
      </c>
      <c r="AJ29" s="31">
        <v>59955</v>
      </c>
      <c r="AK29" s="17"/>
      <c r="AL29" s="17"/>
      <c r="AM29" s="17"/>
      <c r="AN29" s="17"/>
      <c r="AO29" s="17"/>
      <c r="AP29" s="142"/>
      <c r="AQ29" s="234" t="s">
        <v>2</v>
      </c>
      <c r="AR29" s="142"/>
      <c r="AS29" s="281"/>
      <c r="AT29" s="142"/>
      <c r="AU29" s="142"/>
      <c r="AV29" s="234" t="s">
        <v>2</v>
      </c>
      <c r="AW29" s="329">
        <f t="shared" si="1"/>
        <v>0</v>
      </c>
      <c r="AX29" s="7" t="s">
        <v>315</v>
      </c>
      <c r="AY29" s="145">
        <v>41383</v>
      </c>
      <c r="AZ29" s="7" t="s">
        <v>316</v>
      </c>
      <c r="BA29" s="145">
        <v>41747</v>
      </c>
      <c r="BB29" s="311" t="s">
        <v>524</v>
      </c>
      <c r="BC29" s="316"/>
    </row>
    <row r="30" spans="1:56" s="19" customFormat="1" ht="25.5" x14ac:dyDescent="0.2">
      <c r="A30" s="5">
        <v>6</v>
      </c>
      <c r="B30" s="15" t="s">
        <v>443</v>
      </c>
      <c r="C30" s="30" t="s">
        <v>534</v>
      </c>
      <c r="D30" s="15" t="s">
        <v>22</v>
      </c>
      <c r="E30" s="29">
        <v>2011</v>
      </c>
      <c r="F30" s="23" t="s">
        <v>535</v>
      </c>
      <c r="G30" s="15" t="s">
        <v>4</v>
      </c>
      <c r="H30" s="15" t="s">
        <v>68</v>
      </c>
      <c r="I30" s="30" t="s">
        <v>341</v>
      </c>
      <c r="J30" s="82">
        <v>1954</v>
      </c>
      <c r="K30" s="5" t="s">
        <v>536</v>
      </c>
      <c r="L30" s="15" t="s">
        <v>4</v>
      </c>
      <c r="M30" s="15" t="s">
        <v>240</v>
      </c>
      <c r="N30" s="29" t="s">
        <v>20</v>
      </c>
      <c r="O30" s="17" t="s">
        <v>4</v>
      </c>
      <c r="P30" s="17" t="s">
        <v>4</v>
      </c>
      <c r="Q30" s="17" t="s">
        <v>4</v>
      </c>
      <c r="R30" s="17" t="s">
        <v>4</v>
      </c>
      <c r="S30" s="17">
        <v>8617</v>
      </c>
      <c r="T30" s="17">
        <v>27341</v>
      </c>
      <c r="U30" s="17">
        <v>46017</v>
      </c>
      <c r="V30" s="17">
        <v>71189</v>
      </c>
      <c r="W30" s="17">
        <v>94325</v>
      </c>
      <c r="X30" s="17">
        <v>116200</v>
      </c>
      <c r="Y30" s="315">
        <v>143884</v>
      </c>
      <c r="Z30" s="10">
        <v>17000</v>
      </c>
      <c r="AA30" s="165">
        <v>17000</v>
      </c>
      <c r="AB30" s="165">
        <v>18000</v>
      </c>
      <c r="AC30" s="10">
        <v>20400</v>
      </c>
      <c r="AD30" s="108">
        <v>22600</v>
      </c>
      <c r="AE30" s="279">
        <v>22600</v>
      </c>
      <c r="AF30" s="10">
        <v>25000</v>
      </c>
      <c r="AG30" s="11">
        <v>28900</v>
      </c>
      <c r="AH30" s="11">
        <v>32500</v>
      </c>
      <c r="AI30" s="17">
        <v>37000</v>
      </c>
      <c r="AJ30" s="17">
        <v>45000</v>
      </c>
      <c r="AK30" s="317">
        <v>54899.9</v>
      </c>
      <c r="AL30" s="17" t="s">
        <v>4</v>
      </c>
      <c r="AM30" s="17" t="s">
        <v>4</v>
      </c>
      <c r="AN30" s="17" t="s">
        <v>4</v>
      </c>
      <c r="AO30" s="17"/>
      <c r="AP30" s="142"/>
      <c r="AQ30" s="234" t="s">
        <v>2</v>
      </c>
      <c r="AR30" s="142"/>
      <c r="AS30" s="281"/>
      <c r="AT30" s="142"/>
      <c r="AU30" s="142"/>
      <c r="AV30" s="234" t="s">
        <v>2</v>
      </c>
      <c r="AW30" s="329">
        <f t="shared" si="1"/>
        <v>0</v>
      </c>
      <c r="AX30" s="7" t="s">
        <v>315</v>
      </c>
      <c r="AY30" s="145">
        <v>41406</v>
      </c>
      <c r="AZ30" s="7" t="s">
        <v>316</v>
      </c>
      <c r="BA30" s="145">
        <v>41770</v>
      </c>
      <c r="BB30" s="311" t="s">
        <v>524</v>
      </c>
      <c r="BC30" s="318"/>
    </row>
    <row r="31" spans="1:56" s="19" customFormat="1" ht="25.5" x14ac:dyDescent="0.2">
      <c r="A31" s="5">
        <v>7</v>
      </c>
      <c r="B31" s="29" t="s">
        <v>537</v>
      </c>
      <c r="C31" s="15" t="s">
        <v>538</v>
      </c>
      <c r="D31" s="15" t="s">
        <v>22</v>
      </c>
      <c r="E31" s="15">
        <v>2003</v>
      </c>
      <c r="F31" s="15" t="s">
        <v>176</v>
      </c>
      <c r="G31" s="15" t="s">
        <v>539</v>
      </c>
      <c r="H31" s="15" t="s">
        <v>174</v>
      </c>
      <c r="I31" s="42" t="s">
        <v>349</v>
      </c>
      <c r="J31" s="17">
        <v>1605</v>
      </c>
      <c r="K31" s="15" t="s">
        <v>540</v>
      </c>
      <c r="L31" s="15" t="s">
        <v>541</v>
      </c>
      <c r="M31" s="15" t="s">
        <v>240</v>
      </c>
      <c r="N31" s="15" t="s">
        <v>20</v>
      </c>
      <c r="O31" s="17">
        <v>100490</v>
      </c>
      <c r="P31" s="17">
        <v>117768</v>
      </c>
      <c r="Q31" s="17">
        <v>132598</v>
      </c>
      <c r="R31" s="17">
        <v>141210</v>
      </c>
      <c r="S31" s="17">
        <v>145600</v>
      </c>
      <c r="T31" s="17">
        <v>149537</v>
      </c>
      <c r="U31" s="17">
        <v>154004</v>
      </c>
      <c r="V31" s="17">
        <v>168442</v>
      </c>
      <c r="W31" s="17">
        <v>181187</v>
      </c>
      <c r="X31" s="17">
        <v>188077</v>
      </c>
      <c r="Y31" s="315">
        <v>208396</v>
      </c>
      <c r="Z31" s="10">
        <v>5400</v>
      </c>
      <c r="AA31" s="247">
        <v>5400</v>
      </c>
      <c r="AB31" s="247">
        <v>5900</v>
      </c>
      <c r="AC31" s="10">
        <v>6500</v>
      </c>
      <c r="AD31" s="108">
        <v>7200</v>
      </c>
      <c r="AE31" s="279">
        <v>7200</v>
      </c>
      <c r="AF31" s="10">
        <v>7800</v>
      </c>
      <c r="AG31" s="11">
        <v>8500</v>
      </c>
      <c r="AH31" s="11">
        <v>9500</v>
      </c>
      <c r="AI31" s="17">
        <v>10000</v>
      </c>
      <c r="AJ31" s="17">
        <v>11500</v>
      </c>
      <c r="AK31" s="17">
        <v>12500</v>
      </c>
      <c r="AL31" s="17">
        <v>14400</v>
      </c>
      <c r="AM31" s="17">
        <v>15500</v>
      </c>
      <c r="AN31" s="17">
        <v>18500</v>
      </c>
      <c r="AO31" s="17"/>
      <c r="AP31" s="142"/>
      <c r="AQ31" s="234" t="s">
        <v>2</v>
      </c>
      <c r="AR31" s="142"/>
      <c r="AS31" s="281"/>
      <c r="AT31" s="142"/>
      <c r="AU31" s="142"/>
      <c r="AV31" s="234" t="s">
        <v>2</v>
      </c>
      <c r="AW31" s="329">
        <f t="shared" si="1"/>
        <v>0</v>
      </c>
      <c r="AX31" s="7" t="s">
        <v>315</v>
      </c>
      <c r="AY31" s="145">
        <v>41415</v>
      </c>
      <c r="AZ31" s="7" t="s">
        <v>316</v>
      </c>
      <c r="BA31" s="145">
        <v>41779</v>
      </c>
      <c r="BB31" s="311" t="s">
        <v>524</v>
      </c>
      <c r="BC31" s="116" t="s">
        <v>238</v>
      </c>
      <c r="BD31" s="22"/>
    </row>
    <row r="32" spans="1:56" s="19" customFormat="1" ht="38.25" x14ac:dyDescent="0.2">
      <c r="A32" s="5">
        <v>8</v>
      </c>
      <c r="B32" s="15" t="s">
        <v>321</v>
      </c>
      <c r="C32" s="15" t="s">
        <v>542</v>
      </c>
      <c r="D32" s="15" t="s">
        <v>43</v>
      </c>
      <c r="E32" s="15">
        <v>2010</v>
      </c>
      <c r="F32" s="15" t="s">
        <v>543</v>
      </c>
      <c r="G32" s="15" t="s">
        <v>544</v>
      </c>
      <c r="H32" s="15" t="s">
        <v>40</v>
      </c>
      <c r="I32" s="15" t="s">
        <v>63</v>
      </c>
      <c r="J32" s="17">
        <v>2968</v>
      </c>
      <c r="K32" s="15" t="s">
        <v>545</v>
      </c>
      <c r="L32" s="15" t="s">
        <v>4</v>
      </c>
      <c r="M32" s="15" t="s">
        <v>240</v>
      </c>
      <c r="N32" s="15" t="s">
        <v>37</v>
      </c>
      <c r="O32" s="15" t="s">
        <v>4</v>
      </c>
      <c r="P32" s="15" t="s">
        <v>4</v>
      </c>
      <c r="Q32" s="15">
        <v>1968</v>
      </c>
      <c r="R32" s="15">
        <v>4020</v>
      </c>
      <c r="S32" s="42">
        <v>23700</v>
      </c>
      <c r="T32" s="17">
        <v>43900</v>
      </c>
      <c r="U32" s="17">
        <v>61761</v>
      </c>
      <c r="V32" s="17">
        <v>81321</v>
      </c>
      <c r="W32" s="17">
        <v>102000</v>
      </c>
      <c r="X32" s="17">
        <v>118223</v>
      </c>
      <c r="Y32" s="315">
        <v>147748</v>
      </c>
      <c r="Z32" s="10">
        <v>24500</v>
      </c>
      <c r="AA32" s="165">
        <v>24500</v>
      </c>
      <c r="AB32" s="165">
        <v>27000</v>
      </c>
      <c r="AC32" s="10">
        <v>30300</v>
      </c>
      <c r="AD32" s="108">
        <v>33600</v>
      </c>
      <c r="AE32" s="279">
        <v>33600</v>
      </c>
      <c r="AF32" s="10">
        <v>35500</v>
      </c>
      <c r="AG32" s="11">
        <v>37600</v>
      </c>
      <c r="AH32" s="11">
        <v>43000</v>
      </c>
      <c r="AI32" s="17">
        <v>49500</v>
      </c>
      <c r="AJ32" s="17">
        <v>62000</v>
      </c>
      <c r="AK32" s="17">
        <v>80000</v>
      </c>
      <c r="AL32" s="17">
        <v>105950</v>
      </c>
      <c r="AM32" s="15">
        <v>100333</v>
      </c>
      <c r="AN32" s="15" t="s">
        <v>4</v>
      </c>
      <c r="AO32" s="17"/>
      <c r="AP32" s="142"/>
      <c r="AQ32" s="234" t="s">
        <v>2</v>
      </c>
      <c r="AR32" s="142"/>
      <c r="AS32" s="281"/>
      <c r="AT32" s="142"/>
      <c r="AU32" s="142"/>
      <c r="AV32" s="234" t="s">
        <v>2</v>
      </c>
      <c r="AW32" s="329">
        <f t="shared" si="1"/>
        <v>0</v>
      </c>
      <c r="AX32" s="7" t="s">
        <v>315</v>
      </c>
      <c r="AY32" s="145">
        <v>41433</v>
      </c>
      <c r="AZ32" s="7" t="s">
        <v>316</v>
      </c>
      <c r="BA32" s="145">
        <v>41797</v>
      </c>
      <c r="BB32" s="319" t="s">
        <v>524</v>
      </c>
      <c r="BC32" s="328"/>
    </row>
    <row r="33" spans="1:55" s="19" customFormat="1" ht="25.5" x14ac:dyDescent="0.2">
      <c r="A33" s="5">
        <v>9</v>
      </c>
      <c r="B33" s="15" t="s">
        <v>546</v>
      </c>
      <c r="C33" s="15" t="s">
        <v>547</v>
      </c>
      <c r="D33" s="15" t="s">
        <v>10</v>
      </c>
      <c r="E33" s="15">
        <v>2007</v>
      </c>
      <c r="F33" s="15" t="s">
        <v>548</v>
      </c>
      <c r="G33" s="15" t="s">
        <v>4</v>
      </c>
      <c r="H33" s="15" t="s">
        <v>4</v>
      </c>
      <c r="I33" s="15" t="s">
        <v>549</v>
      </c>
      <c r="J33" s="17">
        <v>750</v>
      </c>
      <c r="K33" s="15" t="s">
        <v>550</v>
      </c>
      <c r="L33" s="15" t="s">
        <v>4</v>
      </c>
      <c r="M33" s="15" t="s">
        <v>4</v>
      </c>
      <c r="N33" s="15" t="s">
        <v>4</v>
      </c>
      <c r="O33" s="15" t="s">
        <v>4</v>
      </c>
      <c r="P33" s="15" t="s">
        <v>4</v>
      </c>
      <c r="Q33" s="15" t="s">
        <v>4</v>
      </c>
      <c r="R33" s="15" t="s">
        <v>4</v>
      </c>
      <c r="S33" s="15" t="s">
        <v>4</v>
      </c>
      <c r="T33" s="15" t="s">
        <v>4</v>
      </c>
      <c r="U33" s="15" t="s">
        <v>4</v>
      </c>
      <c r="V33" s="15" t="s">
        <v>4</v>
      </c>
      <c r="W33" s="15" t="s">
        <v>4</v>
      </c>
      <c r="X33" s="15" t="s">
        <v>4</v>
      </c>
      <c r="Y33" s="15" t="s">
        <v>4</v>
      </c>
      <c r="Z33" s="15" t="s">
        <v>4</v>
      </c>
      <c r="AA33" s="15" t="s">
        <v>4</v>
      </c>
      <c r="AB33" s="15" t="s">
        <v>4</v>
      </c>
      <c r="AC33" s="15" t="s">
        <v>4</v>
      </c>
      <c r="AD33" s="106" t="s">
        <v>4</v>
      </c>
      <c r="AE33" s="313" t="s">
        <v>4</v>
      </c>
      <c r="AF33" s="32" t="s">
        <v>4</v>
      </c>
      <c r="AG33" s="5" t="s">
        <v>4</v>
      </c>
      <c r="AH33" s="15" t="s">
        <v>4</v>
      </c>
      <c r="AI33" s="17" t="s">
        <v>4</v>
      </c>
      <c r="AJ33" s="15" t="s">
        <v>4</v>
      </c>
      <c r="AK33" s="15" t="s">
        <v>4</v>
      </c>
      <c r="AL33" s="15" t="s">
        <v>4</v>
      </c>
      <c r="AM33" s="15" t="s">
        <v>4</v>
      </c>
      <c r="AN33" s="15" t="s">
        <v>4</v>
      </c>
      <c r="AO33" s="17"/>
      <c r="AP33" s="142"/>
      <c r="AQ33" s="234" t="s">
        <v>2</v>
      </c>
      <c r="AR33" s="234" t="s">
        <v>2</v>
      </c>
      <c r="AS33" s="234" t="s">
        <v>2</v>
      </c>
      <c r="AT33" s="234" t="s">
        <v>2</v>
      </c>
      <c r="AU33" s="234" t="s">
        <v>2</v>
      </c>
      <c r="AV33" s="234" t="s">
        <v>2</v>
      </c>
      <c r="AW33" s="329">
        <f t="shared" si="1"/>
        <v>0</v>
      </c>
      <c r="AX33" s="7" t="s">
        <v>315</v>
      </c>
      <c r="AY33" s="145">
        <v>41436</v>
      </c>
      <c r="AZ33" s="7" t="s">
        <v>316</v>
      </c>
      <c r="BA33" s="145">
        <v>41800</v>
      </c>
      <c r="BB33" s="311" t="s">
        <v>524</v>
      </c>
      <c r="BC33" s="328"/>
    </row>
    <row r="34" spans="1:55" s="19" customFormat="1" ht="25.5" x14ac:dyDescent="0.2">
      <c r="A34" s="5">
        <v>10</v>
      </c>
      <c r="B34" s="15" t="s">
        <v>322</v>
      </c>
      <c r="C34" s="29" t="s">
        <v>551</v>
      </c>
      <c r="D34" s="29" t="s">
        <v>22</v>
      </c>
      <c r="E34" s="29">
        <v>2007</v>
      </c>
      <c r="F34" s="29" t="s">
        <v>48</v>
      </c>
      <c r="G34" s="29" t="s">
        <v>552</v>
      </c>
      <c r="H34" s="15" t="s">
        <v>46</v>
      </c>
      <c r="I34" s="29" t="s">
        <v>349</v>
      </c>
      <c r="J34" s="44">
        <v>1925</v>
      </c>
      <c r="K34" s="29" t="s">
        <v>553</v>
      </c>
      <c r="L34" s="15" t="s">
        <v>4</v>
      </c>
      <c r="M34" s="15" t="s">
        <v>240</v>
      </c>
      <c r="N34" s="29" t="s">
        <v>20</v>
      </c>
      <c r="O34" s="44">
        <v>3697</v>
      </c>
      <c r="P34" s="44">
        <v>19435</v>
      </c>
      <c r="Q34" s="44">
        <v>41000</v>
      </c>
      <c r="R34" s="44">
        <v>65001</v>
      </c>
      <c r="S34" s="42">
        <v>77280</v>
      </c>
      <c r="T34" s="17">
        <v>90619</v>
      </c>
      <c r="U34" s="17">
        <v>103241</v>
      </c>
      <c r="V34" s="17">
        <v>114102</v>
      </c>
      <c r="W34" s="17">
        <v>132844</v>
      </c>
      <c r="X34" s="17">
        <v>149700</v>
      </c>
      <c r="Y34" s="315">
        <v>170448</v>
      </c>
      <c r="Z34" s="10">
        <v>12700</v>
      </c>
      <c r="AA34" s="165">
        <v>12700</v>
      </c>
      <c r="AB34" s="165">
        <v>13500</v>
      </c>
      <c r="AC34" s="10">
        <v>14700</v>
      </c>
      <c r="AD34" s="108">
        <v>16300</v>
      </c>
      <c r="AE34" s="279">
        <v>16300</v>
      </c>
      <c r="AF34" s="10">
        <v>19000</v>
      </c>
      <c r="AG34" s="11">
        <v>20000</v>
      </c>
      <c r="AH34" s="11">
        <v>21500</v>
      </c>
      <c r="AI34" s="17">
        <v>24000</v>
      </c>
      <c r="AJ34" s="17">
        <v>30000</v>
      </c>
      <c r="AK34" s="31">
        <v>35000</v>
      </c>
      <c r="AL34" s="31">
        <v>41000</v>
      </c>
      <c r="AM34" s="31">
        <v>45000</v>
      </c>
      <c r="AN34" s="31">
        <v>60000</v>
      </c>
      <c r="AO34" s="31"/>
      <c r="AP34" s="142"/>
      <c r="AQ34" s="234" t="s">
        <v>2</v>
      </c>
      <c r="AR34" s="142"/>
      <c r="AS34" s="281"/>
      <c r="AT34" s="142"/>
      <c r="AU34" s="147"/>
      <c r="AV34" s="142"/>
      <c r="AW34" s="329">
        <f t="shared" si="1"/>
        <v>0</v>
      </c>
      <c r="AX34" s="7" t="s">
        <v>315</v>
      </c>
      <c r="AY34" s="145">
        <v>41471</v>
      </c>
      <c r="AZ34" s="7" t="s">
        <v>316</v>
      </c>
      <c r="BA34" s="145">
        <v>41835</v>
      </c>
      <c r="BB34" s="311" t="s">
        <v>524</v>
      </c>
      <c r="BC34" s="116" t="s">
        <v>238</v>
      </c>
    </row>
    <row r="35" spans="1:55" s="19" customFormat="1" ht="38.25" x14ac:dyDescent="0.2">
      <c r="A35" s="5">
        <v>11</v>
      </c>
      <c r="B35" s="15" t="s">
        <v>321</v>
      </c>
      <c r="C35" s="15" t="s">
        <v>554</v>
      </c>
      <c r="D35" s="15" t="s">
        <v>43</v>
      </c>
      <c r="E35" s="15">
        <v>2009</v>
      </c>
      <c r="F35" s="15" t="s">
        <v>42</v>
      </c>
      <c r="G35" s="15" t="s">
        <v>555</v>
      </c>
      <c r="H35" s="15" t="s">
        <v>40</v>
      </c>
      <c r="I35" s="15" t="s">
        <v>39</v>
      </c>
      <c r="J35" s="17">
        <v>2968</v>
      </c>
      <c r="K35" s="15" t="s">
        <v>556</v>
      </c>
      <c r="L35" s="15" t="s">
        <v>4</v>
      </c>
      <c r="M35" s="15" t="s">
        <v>240</v>
      </c>
      <c r="N35" s="15" t="s">
        <v>37</v>
      </c>
      <c r="O35" s="15" t="s">
        <v>4</v>
      </c>
      <c r="P35" s="15" t="s">
        <v>4</v>
      </c>
      <c r="Q35" s="15">
        <v>1968</v>
      </c>
      <c r="R35" s="15">
        <v>24138</v>
      </c>
      <c r="S35" s="42">
        <v>42300</v>
      </c>
      <c r="T35" s="17">
        <v>62923</v>
      </c>
      <c r="U35" s="17">
        <v>80150</v>
      </c>
      <c r="V35" s="17">
        <v>102658</v>
      </c>
      <c r="W35" s="17">
        <v>126641</v>
      </c>
      <c r="X35" s="17">
        <v>143958</v>
      </c>
      <c r="Y35" s="315">
        <v>156556</v>
      </c>
      <c r="Z35" s="10">
        <v>21500</v>
      </c>
      <c r="AA35" s="165">
        <v>21500</v>
      </c>
      <c r="AB35" s="165">
        <v>23500</v>
      </c>
      <c r="AC35" s="10">
        <v>25200</v>
      </c>
      <c r="AD35" s="108">
        <v>28000</v>
      </c>
      <c r="AE35" s="279">
        <v>28000</v>
      </c>
      <c r="AF35" s="10">
        <v>29700</v>
      </c>
      <c r="AG35" s="11">
        <v>32400</v>
      </c>
      <c r="AH35" s="11">
        <v>37000</v>
      </c>
      <c r="AI35" s="17">
        <v>42000</v>
      </c>
      <c r="AJ35" s="17">
        <v>48500</v>
      </c>
      <c r="AK35" s="17">
        <v>63000</v>
      </c>
      <c r="AL35" s="17">
        <v>77000</v>
      </c>
      <c r="AM35" s="15">
        <v>100333</v>
      </c>
      <c r="AN35" s="15" t="s">
        <v>4</v>
      </c>
      <c r="AO35" s="17"/>
      <c r="AP35" s="142"/>
      <c r="AQ35" s="234" t="s">
        <v>2</v>
      </c>
      <c r="AR35" s="142"/>
      <c r="AS35" s="281"/>
      <c r="AT35" s="142"/>
      <c r="AU35" s="142"/>
      <c r="AV35" s="234" t="s">
        <v>2</v>
      </c>
      <c r="AW35" s="329">
        <f t="shared" si="1"/>
        <v>0</v>
      </c>
      <c r="AX35" s="7" t="s">
        <v>315</v>
      </c>
      <c r="AY35" s="145">
        <v>41478</v>
      </c>
      <c r="AZ35" s="7" t="s">
        <v>316</v>
      </c>
      <c r="BA35" s="145">
        <v>41842</v>
      </c>
      <c r="BB35" s="311" t="s">
        <v>524</v>
      </c>
      <c r="BC35" s="321"/>
    </row>
    <row r="36" spans="1:55" s="19" customFormat="1" ht="44.25" customHeight="1" x14ac:dyDescent="0.2">
      <c r="A36" s="5">
        <v>12</v>
      </c>
      <c r="B36" s="5" t="s">
        <v>367</v>
      </c>
      <c r="C36" s="15" t="s">
        <v>557</v>
      </c>
      <c r="D36" s="15" t="s">
        <v>71</v>
      </c>
      <c r="E36" s="15">
        <v>2018</v>
      </c>
      <c r="F36" s="15" t="s">
        <v>558</v>
      </c>
      <c r="G36" s="15"/>
      <c r="H36" s="15" t="s">
        <v>559</v>
      </c>
      <c r="I36" s="15" t="s">
        <v>560</v>
      </c>
      <c r="J36" s="17">
        <v>1546</v>
      </c>
      <c r="K36" s="5" t="s">
        <v>561</v>
      </c>
      <c r="L36" s="15"/>
      <c r="M36" s="23" t="s">
        <v>562</v>
      </c>
      <c r="N36" s="15" t="s">
        <v>202</v>
      </c>
      <c r="O36" s="15"/>
      <c r="P36" s="15"/>
      <c r="Q36" s="15"/>
      <c r="R36" s="15"/>
      <c r="S36" s="42"/>
      <c r="T36" s="17"/>
      <c r="U36" s="17"/>
      <c r="V36" s="17"/>
      <c r="W36" s="17"/>
      <c r="X36" s="327"/>
      <c r="Y36" s="327"/>
      <c r="Z36" s="10">
        <v>40000</v>
      </c>
      <c r="AA36" s="10">
        <v>40000</v>
      </c>
      <c r="AB36" s="10">
        <v>45000</v>
      </c>
      <c r="AC36" s="10">
        <v>50890</v>
      </c>
      <c r="AD36" s="10"/>
      <c r="AE36" s="279" t="s">
        <v>4</v>
      </c>
      <c r="AF36" s="10"/>
      <c r="AG36" s="11"/>
      <c r="AH36" s="11"/>
      <c r="AI36" s="17"/>
      <c r="AJ36" s="17"/>
      <c r="AK36" s="17"/>
      <c r="AL36" s="17"/>
      <c r="AM36" s="15"/>
      <c r="AN36" s="15"/>
      <c r="AO36" s="11">
        <v>50890</v>
      </c>
      <c r="AP36" s="142"/>
      <c r="AQ36" s="234" t="s">
        <v>2</v>
      </c>
      <c r="AR36" s="142"/>
      <c r="AS36" s="281"/>
      <c r="AT36" s="142"/>
      <c r="AU36" s="142"/>
      <c r="AV36" s="142"/>
      <c r="AW36" s="329">
        <f t="shared" si="1"/>
        <v>0</v>
      </c>
      <c r="AX36" s="7" t="s">
        <v>315</v>
      </c>
      <c r="AY36" s="145">
        <v>43697</v>
      </c>
      <c r="AZ36" s="7" t="s">
        <v>316</v>
      </c>
      <c r="BA36" s="145">
        <v>44062</v>
      </c>
      <c r="BB36" s="311" t="s">
        <v>524</v>
      </c>
      <c r="BC36" s="116" t="s">
        <v>238</v>
      </c>
    </row>
    <row r="37" spans="1:55" s="19" customFormat="1" ht="25.5" x14ac:dyDescent="0.2">
      <c r="A37" s="5">
        <v>13</v>
      </c>
      <c r="B37" s="15" t="s">
        <v>563</v>
      </c>
      <c r="C37" s="15" t="s">
        <v>564</v>
      </c>
      <c r="D37" s="15" t="s">
        <v>10</v>
      </c>
      <c r="E37" s="15">
        <v>2000</v>
      </c>
      <c r="F37" s="15" t="s">
        <v>565</v>
      </c>
      <c r="G37" s="15" t="s">
        <v>16</v>
      </c>
      <c r="H37" s="17" t="s">
        <v>4</v>
      </c>
      <c r="I37" s="17" t="s">
        <v>354</v>
      </c>
      <c r="J37" s="17">
        <v>750</v>
      </c>
      <c r="K37" s="15" t="s">
        <v>566</v>
      </c>
      <c r="L37" s="15" t="s">
        <v>4</v>
      </c>
      <c r="M37" s="15" t="s">
        <v>4</v>
      </c>
      <c r="N37" s="15" t="s">
        <v>4</v>
      </c>
      <c r="O37" s="17" t="s">
        <v>4</v>
      </c>
      <c r="P37" s="17" t="s">
        <v>4</v>
      </c>
      <c r="Q37" s="17" t="s">
        <v>4</v>
      </c>
      <c r="R37" s="17" t="s">
        <v>4</v>
      </c>
      <c r="S37" s="17" t="s">
        <v>4</v>
      </c>
      <c r="T37" s="17" t="s">
        <v>4</v>
      </c>
      <c r="U37" s="17" t="s">
        <v>4</v>
      </c>
      <c r="V37" s="17" t="s">
        <v>4</v>
      </c>
      <c r="W37" s="17" t="s">
        <v>4</v>
      </c>
      <c r="X37" s="17" t="s">
        <v>4</v>
      </c>
      <c r="Y37" s="17" t="s">
        <v>4</v>
      </c>
      <c r="Z37" s="17" t="s">
        <v>4</v>
      </c>
      <c r="AA37" s="17" t="s">
        <v>4</v>
      </c>
      <c r="AB37" s="17" t="s">
        <v>4</v>
      </c>
      <c r="AC37" s="17" t="s">
        <v>4</v>
      </c>
      <c r="AD37" s="127" t="s">
        <v>4</v>
      </c>
      <c r="AE37" s="21" t="s">
        <v>4</v>
      </c>
      <c r="AF37" s="10" t="s">
        <v>4</v>
      </c>
      <c r="AG37" s="11" t="s">
        <v>4</v>
      </c>
      <c r="AH37" s="17" t="s">
        <v>4</v>
      </c>
      <c r="AI37" s="17" t="s">
        <v>4</v>
      </c>
      <c r="AJ37" s="17" t="s">
        <v>4</v>
      </c>
      <c r="AK37" s="17" t="s">
        <v>4</v>
      </c>
      <c r="AL37" s="17" t="s">
        <v>4</v>
      </c>
      <c r="AM37" s="17" t="s">
        <v>4</v>
      </c>
      <c r="AN37" s="17" t="s">
        <v>4</v>
      </c>
      <c r="AO37" s="17"/>
      <c r="AP37" s="142"/>
      <c r="AQ37" s="234" t="s">
        <v>2</v>
      </c>
      <c r="AR37" s="234" t="s">
        <v>2</v>
      </c>
      <c r="AS37" s="234" t="s">
        <v>2</v>
      </c>
      <c r="AT37" s="234" t="s">
        <v>2</v>
      </c>
      <c r="AU37" s="234" t="s">
        <v>2</v>
      </c>
      <c r="AV37" s="234" t="s">
        <v>2</v>
      </c>
      <c r="AW37" s="329">
        <f t="shared" si="1"/>
        <v>0</v>
      </c>
      <c r="AX37" s="7" t="s">
        <v>315</v>
      </c>
      <c r="AY37" s="145">
        <v>41613</v>
      </c>
      <c r="AZ37" s="7" t="s">
        <v>316</v>
      </c>
      <c r="BA37" s="145">
        <v>41977</v>
      </c>
      <c r="BB37" s="311" t="s">
        <v>524</v>
      </c>
      <c r="BC37" s="320"/>
    </row>
    <row r="38" spans="1:55" s="19" customFormat="1" ht="25.5" x14ac:dyDescent="0.2">
      <c r="A38" s="5">
        <v>14</v>
      </c>
      <c r="B38" s="5" t="s">
        <v>323</v>
      </c>
      <c r="C38" s="5" t="s">
        <v>567</v>
      </c>
      <c r="D38" s="5" t="s">
        <v>22</v>
      </c>
      <c r="E38" s="5">
        <v>2016</v>
      </c>
      <c r="F38" s="15" t="s">
        <v>568</v>
      </c>
      <c r="G38" s="15"/>
      <c r="H38" s="15" t="s">
        <v>21</v>
      </c>
      <c r="I38" s="15" t="s">
        <v>349</v>
      </c>
      <c r="J38" s="17">
        <v>2000</v>
      </c>
      <c r="K38" s="15"/>
      <c r="L38" s="15"/>
      <c r="M38" s="15" t="s">
        <v>240</v>
      </c>
      <c r="N38" s="15" t="s">
        <v>569</v>
      </c>
      <c r="O38" s="15"/>
      <c r="P38" s="15"/>
      <c r="Q38" s="15"/>
      <c r="R38" s="15"/>
      <c r="S38" s="42"/>
      <c r="T38" s="17"/>
      <c r="U38" s="17"/>
      <c r="V38" s="17"/>
      <c r="W38" s="17"/>
      <c r="X38" s="17"/>
      <c r="Y38" s="322">
        <v>26808</v>
      </c>
      <c r="Z38" s="13">
        <v>30200</v>
      </c>
      <c r="AA38" s="163">
        <v>30200</v>
      </c>
      <c r="AB38" s="163">
        <v>34000</v>
      </c>
      <c r="AC38" s="10">
        <v>45800</v>
      </c>
      <c r="AD38" s="110">
        <v>54100</v>
      </c>
      <c r="AE38" s="288">
        <v>54100</v>
      </c>
      <c r="AF38" s="13">
        <v>67650</v>
      </c>
      <c r="AG38" s="11"/>
      <c r="AH38" s="11"/>
      <c r="AI38" s="17"/>
      <c r="AJ38" s="17"/>
      <c r="AK38" s="17"/>
      <c r="AL38" s="17"/>
      <c r="AM38" s="15"/>
      <c r="AN38" s="15"/>
      <c r="AO38" s="17">
        <v>67650</v>
      </c>
      <c r="AP38" s="142"/>
      <c r="AQ38" s="234" t="s">
        <v>2</v>
      </c>
      <c r="AR38" s="142"/>
      <c r="AS38" s="281"/>
      <c r="AT38" s="142"/>
      <c r="AU38" s="142"/>
      <c r="AV38" s="147"/>
      <c r="AW38" s="329">
        <f t="shared" si="1"/>
        <v>0</v>
      </c>
      <c r="AX38" s="7" t="s">
        <v>315</v>
      </c>
      <c r="AY38" s="145">
        <v>43082</v>
      </c>
      <c r="AZ38" s="7" t="s">
        <v>316</v>
      </c>
      <c r="BA38" s="145">
        <v>43446</v>
      </c>
      <c r="BB38" s="311" t="s">
        <v>524</v>
      </c>
      <c r="BC38" s="34"/>
    </row>
    <row r="39" spans="1:55" s="19" customFormat="1" ht="27" x14ac:dyDescent="0.2">
      <c r="A39" s="5">
        <v>15</v>
      </c>
      <c r="B39" s="5" t="s">
        <v>14</v>
      </c>
      <c r="C39" s="5" t="s">
        <v>570</v>
      </c>
      <c r="D39" s="5" t="s">
        <v>149</v>
      </c>
      <c r="E39" s="5">
        <v>2015</v>
      </c>
      <c r="F39" s="5" t="s">
        <v>571</v>
      </c>
      <c r="G39" s="5"/>
      <c r="H39" s="11" t="s">
        <v>4</v>
      </c>
      <c r="I39" s="5" t="s">
        <v>351</v>
      </c>
      <c r="J39" s="11">
        <v>500</v>
      </c>
      <c r="K39" s="15" t="s">
        <v>572</v>
      </c>
      <c r="L39" s="15"/>
      <c r="M39" s="15" t="s">
        <v>4</v>
      </c>
      <c r="N39" s="15" t="s">
        <v>4</v>
      </c>
      <c r="O39" s="11"/>
      <c r="P39" s="11"/>
      <c r="Q39" s="11"/>
      <c r="R39" s="11"/>
      <c r="S39" s="11"/>
      <c r="T39" s="11"/>
      <c r="U39" s="11"/>
      <c r="V39" s="11"/>
      <c r="W39" s="11"/>
      <c r="X39" s="12" t="s">
        <v>4</v>
      </c>
      <c r="Y39" s="17" t="s">
        <v>4</v>
      </c>
      <c r="Z39" s="13">
        <v>7590</v>
      </c>
      <c r="AA39" s="163">
        <v>7590</v>
      </c>
      <c r="AB39" s="163">
        <v>8470</v>
      </c>
      <c r="AC39" s="10">
        <v>9880</v>
      </c>
      <c r="AD39" s="108">
        <v>11700</v>
      </c>
      <c r="AE39" s="279">
        <v>11700</v>
      </c>
      <c r="AF39" s="11">
        <f>4500 + 9700</f>
        <v>14200</v>
      </c>
      <c r="AG39" s="12">
        <v>17650.5</v>
      </c>
      <c r="AH39" s="11"/>
      <c r="AI39" s="11"/>
      <c r="AJ39" s="11"/>
      <c r="AK39" s="11"/>
      <c r="AL39" s="11"/>
      <c r="AM39" s="11"/>
      <c r="AN39" s="11"/>
      <c r="AO39" s="11">
        <f>5596.5 + 12054</f>
        <v>17650.5</v>
      </c>
      <c r="AP39" s="142"/>
      <c r="AQ39" s="234" t="s">
        <v>2</v>
      </c>
      <c r="AR39" s="142"/>
      <c r="AS39" s="333"/>
      <c r="AT39" s="234" t="s">
        <v>2</v>
      </c>
      <c r="AU39" s="234" t="s">
        <v>2</v>
      </c>
      <c r="AV39" s="234" t="s">
        <v>2</v>
      </c>
      <c r="AW39" s="329">
        <f t="shared" si="1"/>
        <v>0</v>
      </c>
      <c r="AX39" s="7" t="s">
        <v>315</v>
      </c>
      <c r="AY39" s="145">
        <v>42718</v>
      </c>
      <c r="AZ39" s="7" t="s">
        <v>316</v>
      </c>
      <c r="BA39" s="145">
        <v>43082</v>
      </c>
      <c r="BB39" s="311" t="s">
        <v>524</v>
      </c>
      <c r="BC39" s="328" t="s">
        <v>588</v>
      </c>
    </row>
    <row r="40" spans="1:55" s="48" customFormat="1" ht="25.5" x14ac:dyDescent="0.2">
      <c r="A40" s="5">
        <v>16</v>
      </c>
      <c r="B40" s="5" t="s">
        <v>573</v>
      </c>
      <c r="C40" s="5" t="s">
        <v>574</v>
      </c>
      <c r="D40" s="5" t="s">
        <v>575</v>
      </c>
      <c r="E40" s="5">
        <v>2015</v>
      </c>
      <c r="F40" s="5" t="s">
        <v>576</v>
      </c>
      <c r="G40" s="5"/>
      <c r="H40" s="5" t="s">
        <v>46</v>
      </c>
      <c r="I40" s="5" t="s">
        <v>577</v>
      </c>
      <c r="J40" s="11">
        <v>2990</v>
      </c>
      <c r="K40" s="5" t="s">
        <v>578</v>
      </c>
      <c r="L40" s="5"/>
      <c r="M40" s="15" t="s">
        <v>240</v>
      </c>
      <c r="N40" s="25" t="s">
        <v>20</v>
      </c>
      <c r="O40" s="5"/>
      <c r="P40" s="5"/>
      <c r="Q40" s="5"/>
      <c r="R40" s="5"/>
      <c r="S40" s="43"/>
      <c r="T40" s="11"/>
      <c r="U40" s="11"/>
      <c r="V40" s="11"/>
      <c r="W40" s="11"/>
      <c r="X40" s="11" t="s">
        <v>579</v>
      </c>
      <c r="Y40" s="323">
        <v>51027</v>
      </c>
      <c r="Z40" s="10">
        <v>46000</v>
      </c>
      <c r="AA40" s="165">
        <v>46000</v>
      </c>
      <c r="AB40" s="165">
        <v>51500</v>
      </c>
      <c r="AC40" s="10">
        <v>60000</v>
      </c>
      <c r="AD40" s="108">
        <v>70000</v>
      </c>
      <c r="AE40" s="279">
        <v>70000</v>
      </c>
      <c r="AF40" s="11">
        <v>90000</v>
      </c>
      <c r="AG40" s="11">
        <v>109200</v>
      </c>
      <c r="AH40" s="11">
        <v>109200</v>
      </c>
      <c r="AI40" s="11">
        <v>109200</v>
      </c>
      <c r="AJ40" s="11">
        <v>109200</v>
      </c>
      <c r="AK40" s="11">
        <v>109200</v>
      </c>
      <c r="AL40" s="11">
        <v>109200</v>
      </c>
      <c r="AM40" s="11">
        <v>109200</v>
      </c>
      <c r="AN40" s="11">
        <v>109200</v>
      </c>
      <c r="AO40" s="11">
        <v>109200</v>
      </c>
      <c r="AP40" s="142"/>
      <c r="AQ40" s="234" t="s">
        <v>2</v>
      </c>
      <c r="AR40" s="142"/>
      <c r="AS40" s="281"/>
      <c r="AT40" s="324"/>
      <c r="AU40" s="324"/>
      <c r="AV40" s="234" t="s">
        <v>2</v>
      </c>
      <c r="AW40" s="329">
        <f t="shared" si="1"/>
        <v>0</v>
      </c>
      <c r="AX40" s="7" t="s">
        <v>315</v>
      </c>
      <c r="AY40" s="145">
        <v>42721</v>
      </c>
      <c r="AZ40" s="7" t="s">
        <v>316</v>
      </c>
      <c r="BA40" s="145">
        <v>43085</v>
      </c>
      <c r="BB40" s="311" t="s">
        <v>524</v>
      </c>
      <c r="BC40" s="24"/>
    </row>
    <row r="41" spans="1:55" s="19" customFormat="1" ht="25.5" x14ac:dyDescent="0.2">
      <c r="A41" s="5">
        <v>17</v>
      </c>
      <c r="B41" s="15" t="s">
        <v>580</v>
      </c>
      <c r="C41" s="15" t="s">
        <v>581</v>
      </c>
      <c r="D41" s="15" t="s">
        <v>43</v>
      </c>
      <c r="E41" s="15">
        <v>1999</v>
      </c>
      <c r="F41" s="15" t="s">
        <v>582</v>
      </c>
      <c r="G41" s="15" t="s">
        <v>583</v>
      </c>
      <c r="H41" s="17" t="s">
        <v>584</v>
      </c>
      <c r="I41" s="42" t="s">
        <v>585</v>
      </c>
      <c r="J41" s="17">
        <v>2900</v>
      </c>
      <c r="K41" s="15" t="s">
        <v>586</v>
      </c>
      <c r="L41" s="15" t="s">
        <v>587</v>
      </c>
      <c r="M41" s="15" t="s">
        <v>240</v>
      </c>
      <c r="N41" s="15" t="s">
        <v>202</v>
      </c>
      <c r="O41" s="17">
        <v>220005</v>
      </c>
      <c r="P41" s="17">
        <v>242166</v>
      </c>
      <c r="Q41" s="17">
        <v>167554</v>
      </c>
      <c r="R41" s="17">
        <v>285232</v>
      </c>
      <c r="S41" s="17">
        <v>301366</v>
      </c>
      <c r="T41" s="17">
        <v>316988</v>
      </c>
      <c r="U41" s="17">
        <v>326101</v>
      </c>
      <c r="V41" s="17">
        <v>340338</v>
      </c>
      <c r="W41" s="17">
        <v>351670</v>
      </c>
      <c r="X41" s="17">
        <v>351670</v>
      </c>
      <c r="Y41" s="323">
        <v>351670</v>
      </c>
      <c r="Z41" s="17" t="s">
        <v>4</v>
      </c>
      <c r="AA41" s="17" t="s">
        <v>4</v>
      </c>
      <c r="AB41" s="17" t="s">
        <v>4</v>
      </c>
      <c r="AC41" s="17" t="s">
        <v>4</v>
      </c>
      <c r="AD41" s="325">
        <v>3200</v>
      </c>
      <c r="AE41" s="279">
        <v>3200</v>
      </c>
      <c r="AF41" s="8">
        <v>3500</v>
      </c>
      <c r="AG41" s="17">
        <v>4000</v>
      </c>
      <c r="AH41" s="17">
        <v>4400</v>
      </c>
      <c r="AI41" s="17">
        <v>5000</v>
      </c>
      <c r="AJ41" s="17">
        <v>5800</v>
      </c>
      <c r="AK41" s="17">
        <v>6800</v>
      </c>
      <c r="AL41" s="17">
        <v>8000</v>
      </c>
      <c r="AM41" s="17">
        <v>8600</v>
      </c>
      <c r="AN41" s="17">
        <v>11000</v>
      </c>
      <c r="AO41" s="17"/>
      <c r="AP41" s="142"/>
      <c r="AQ41" s="234" t="s">
        <v>2</v>
      </c>
      <c r="AR41" s="234" t="s">
        <v>2</v>
      </c>
      <c r="AS41" s="234" t="s">
        <v>2</v>
      </c>
      <c r="AT41" s="234" t="s">
        <v>2</v>
      </c>
      <c r="AU41" s="234" t="s">
        <v>2</v>
      </c>
      <c r="AV41" s="234" t="s">
        <v>2</v>
      </c>
      <c r="AW41" s="329">
        <f t="shared" si="1"/>
        <v>0</v>
      </c>
      <c r="AX41" s="7" t="s">
        <v>315</v>
      </c>
      <c r="AY41" s="145">
        <v>41635</v>
      </c>
      <c r="AZ41" s="7" t="s">
        <v>316</v>
      </c>
      <c r="BA41" s="145">
        <v>41999</v>
      </c>
      <c r="BB41" s="326" t="s">
        <v>524</v>
      </c>
      <c r="BC41" s="24"/>
    </row>
    <row r="42" spans="1:55" ht="20.100000000000001" customHeight="1" x14ac:dyDescent="0.2">
      <c r="A42" s="122"/>
      <c r="B42" s="337"/>
      <c r="C42" s="337"/>
      <c r="D42" s="337"/>
      <c r="E42" s="122"/>
      <c r="F42" s="122"/>
      <c r="G42" s="122"/>
      <c r="H42" s="122"/>
      <c r="I42" s="19"/>
      <c r="J42" s="19"/>
      <c r="K42" s="19"/>
      <c r="L42" s="39"/>
      <c r="M42" s="40"/>
      <c r="N42" s="157"/>
      <c r="O42" s="122"/>
      <c r="P42" s="122"/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9"/>
      <c r="AI42" s="37">
        <f>SUM(AI27:AI41)</f>
        <v>325200</v>
      </c>
      <c r="AJ42" s="123">
        <f>SUM(AJ28:AJ41)</f>
        <v>375955</v>
      </c>
      <c r="AK42" s="123"/>
      <c r="AL42" s="123"/>
      <c r="AM42" s="122"/>
      <c r="AN42" s="19"/>
      <c r="AO42" s="19"/>
      <c r="AP42" s="215">
        <f>SUM(AP25:AP41)</f>
        <v>0</v>
      </c>
      <c r="AQ42" s="189" t="s">
        <v>2</v>
      </c>
      <c r="AR42" s="215">
        <f>SUM(AR25:AR41)</f>
        <v>0</v>
      </c>
      <c r="AS42" s="189" t="s">
        <v>2</v>
      </c>
      <c r="AT42" s="215">
        <f>SUM(AT25:AT41)</f>
        <v>0</v>
      </c>
      <c r="AU42" s="215">
        <f>SUM(AU25:AU41)</f>
        <v>0</v>
      </c>
      <c r="AV42" s="215">
        <f>SUM(AV25:AV41)</f>
        <v>0</v>
      </c>
      <c r="AW42" s="215">
        <f>SUM(AW25:AW41)</f>
        <v>0</v>
      </c>
      <c r="AX42" s="352" t="s">
        <v>372</v>
      </c>
      <c r="AY42" s="353"/>
      <c r="AZ42" s="353"/>
      <c r="BA42" s="354"/>
      <c r="BB42" s="19"/>
      <c r="BC42" s="124"/>
    </row>
    <row r="43" spans="1:55" ht="20.100000000000001" customHeight="1" x14ac:dyDescent="0.2">
      <c r="A43" s="98" t="s">
        <v>1</v>
      </c>
      <c r="B43" s="99" t="s">
        <v>0</v>
      </c>
      <c r="C43" s="122"/>
      <c r="D43" s="122"/>
      <c r="E43" s="122"/>
      <c r="F43" s="122"/>
      <c r="G43" s="122"/>
      <c r="H43" s="122"/>
      <c r="I43" s="19"/>
      <c r="J43" s="19"/>
      <c r="K43" s="19"/>
      <c r="L43" s="39"/>
      <c r="M43" s="38"/>
      <c r="N43" s="157"/>
      <c r="O43" s="122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9"/>
      <c r="AO43" s="19"/>
      <c r="AP43" s="351">
        <f>SUM(AP42:AV42)</f>
        <v>0</v>
      </c>
      <c r="AQ43" s="351"/>
      <c r="AR43" s="351"/>
      <c r="AS43" s="351"/>
      <c r="AT43" s="351"/>
      <c r="AU43" s="351"/>
      <c r="AV43" s="351"/>
      <c r="AW43" s="237"/>
      <c r="AX43" s="355" t="s">
        <v>373</v>
      </c>
      <c r="AY43" s="356"/>
      <c r="AZ43" s="356"/>
      <c r="BA43" s="357"/>
      <c r="BB43" s="19"/>
      <c r="BC43" s="19"/>
    </row>
    <row r="44" spans="1:55" ht="16.5" x14ac:dyDescent="0.2">
      <c r="AP44" s="222">
        <f>SUM(AP23,AP42)</f>
        <v>0</v>
      </c>
      <c r="AQ44" s="255" t="s">
        <v>2</v>
      </c>
      <c r="AR44" s="222">
        <f>SUM(AR23,AR42)</f>
        <v>0</v>
      </c>
      <c r="AS44" s="255" t="s">
        <v>2</v>
      </c>
      <c r="AT44" s="222">
        <f>SUM(AT23,AT42)</f>
        <v>0</v>
      </c>
      <c r="AU44" s="222">
        <f>SUM(AU23,AU42)</f>
        <v>0</v>
      </c>
      <c r="AV44" s="222">
        <f>SUM(AV23,AV42)</f>
        <v>0</v>
      </c>
      <c r="AW44" s="222">
        <f>SUM(AW23,AW42)</f>
        <v>0</v>
      </c>
      <c r="AX44" s="366" t="s">
        <v>374</v>
      </c>
      <c r="AY44" s="366"/>
      <c r="AZ44" s="366"/>
      <c r="BA44" s="366"/>
    </row>
    <row r="45" spans="1:55" ht="15.75" x14ac:dyDescent="0.2">
      <c r="AP45" s="350">
        <f>SUM(AP44:AV44)</f>
        <v>0</v>
      </c>
      <c r="AQ45" s="350"/>
      <c r="AR45" s="350"/>
      <c r="AS45" s="350"/>
      <c r="AT45" s="350"/>
      <c r="AU45" s="350"/>
      <c r="AV45" s="350"/>
      <c r="AW45" s="236"/>
      <c r="AX45" s="366"/>
      <c r="AY45" s="366"/>
      <c r="AZ45" s="366"/>
      <c r="BA45" s="366"/>
    </row>
    <row r="47" spans="1:55" hidden="1" x14ac:dyDescent="0.2">
      <c r="Z47" s="217">
        <f>SUM(Z6:Z22)</f>
        <v>247770</v>
      </c>
    </row>
    <row r="48" spans="1:55" hidden="1" x14ac:dyDescent="0.2">
      <c r="Z48" s="217">
        <f>SUM(Z25:Z41)</f>
        <v>223790</v>
      </c>
    </row>
    <row r="49" spans="26:26" hidden="1" x14ac:dyDescent="0.2">
      <c r="Z49" s="218">
        <f>SUM(Z47:Z48)</f>
        <v>471560</v>
      </c>
    </row>
  </sheetData>
  <mergeCells count="57">
    <mergeCell ref="P4:P5"/>
    <mergeCell ref="A1:BC1"/>
    <mergeCell ref="A2:BC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K4:K5"/>
    <mergeCell ref="L4:L5"/>
    <mergeCell ref="N4:N5"/>
    <mergeCell ref="O4:O5"/>
    <mergeCell ref="Z4:Z5"/>
    <mergeCell ref="AA4:AA5"/>
    <mergeCell ref="AB4:AB5"/>
    <mergeCell ref="Q4:Q5"/>
    <mergeCell ref="R4:R5"/>
    <mergeCell ref="S4:S5"/>
    <mergeCell ref="T4:T5"/>
    <mergeCell ref="U4:U5"/>
    <mergeCell ref="V4:V5"/>
    <mergeCell ref="BB4:BB5"/>
    <mergeCell ref="BC4:BC5"/>
    <mergeCell ref="AX5:AY5"/>
    <mergeCell ref="AZ5:BA5"/>
    <mergeCell ref="AI4:AI5"/>
    <mergeCell ref="AJ4:AJ5"/>
    <mergeCell ref="AK4:AK5"/>
    <mergeCell ref="AL4:AL5"/>
    <mergeCell ref="AM4:AM5"/>
    <mergeCell ref="AN4:AN5"/>
    <mergeCell ref="B23:D23"/>
    <mergeCell ref="AP24:AV24"/>
    <mergeCell ref="AX23:BA23"/>
    <mergeCell ref="AX24:BA24"/>
    <mergeCell ref="AO4:AO5"/>
    <mergeCell ref="AP4:AW4"/>
    <mergeCell ref="AX4:BA4"/>
    <mergeCell ref="AC4:AC5"/>
    <mergeCell ref="AD4:AD5"/>
    <mergeCell ref="AE4:AE5"/>
    <mergeCell ref="AF4:AF5"/>
    <mergeCell ref="AG4:AG5"/>
    <mergeCell ref="AH4:AH5"/>
    <mergeCell ref="W4:W5"/>
    <mergeCell ref="X4:X5"/>
    <mergeCell ref="Y4:Y5"/>
    <mergeCell ref="B42:D42"/>
    <mergeCell ref="AX42:BA42"/>
    <mergeCell ref="AP43:AV43"/>
    <mergeCell ref="AX43:BA43"/>
    <mergeCell ref="AX44:BA45"/>
    <mergeCell ref="AP45:AV45"/>
  </mergeCells>
  <dataValidations disablePrompts="1" count="1">
    <dataValidation type="textLength" operator="equal" allowBlank="1" showInputMessage="1" showErrorMessage="1" error="Numer VIN to unikalny ciąg 17 znaków." sqref="K20 K18 K39 K37" xr:uid="{00000000-0002-0000-0400-000000000000}">
      <formula1>17</formula1>
    </dataValidation>
  </dataValidations>
  <printOptions horizontalCentered="1"/>
  <pageMargins left="0.19685039370078741" right="0.19685039370078741" top="0.39370078740157483" bottom="0.19685039370078741" header="0" footer="0"/>
  <pageSetup paperSize="9" scale="60" orientation="landscape" r:id="rId1"/>
  <headerFooter alignWithMargins="0">
    <oddHeader>&amp;LREJON DRÓG W OLECKU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F8"/>
  <sheetViews>
    <sheetView workbookViewId="0">
      <selection activeCell="A7" sqref="A7:F7"/>
    </sheetView>
  </sheetViews>
  <sheetFormatPr defaultRowHeight="12.75" x14ac:dyDescent="0.2"/>
  <cols>
    <col min="2" max="2" width="16" customWidth="1"/>
    <col min="3" max="3" width="15.140625" customWidth="1"/>
  </cols>
  <sheetData>
    <row r="3" spans="1:6" x14ac:dyDescent="0.2">
      <c r="A3" s="69" t="e">
        <f>SUM(#REF!,#REF!,#REF!,#REF!,OLSZTYN!AP26)</f>
        <v>#REF!</v>
      </c>
      <c r="B3" s="69" t="e">
        <f>SUM(#REF!,#REF!,#REF!,#REF!,OLSZTYN!AR26)</f>
        <v>#REF!</v>
      </c>
      <c r="C3" s="69" t="e">
        <f>SUM(#REF!,#REF!,#REF!,#REF!,OLSZTYN!AS26)</f>
        <v>#REF!</v>
      </c>
      <c r="D3" s="69" t="e">
        <f>SUM(#REF!,#REF!,#REF!,#REF!,OLSZTYN!AT26)</f>
        <v>#REF!</v>
      </c>
      <c r="E3" s="69" t="e">
        <f>SUM(#REF!,#REF!,#REF!,#REF!,OLSZTYN!AU26)</f>
        <v>#REF!</v>
      </c>
      <c r="F3" s="69" t="e">
        <f>SUM(#REF!,#REF!,#REF!,#REF!,OLSZTYN!AV26)</f>
        <v>#REF!</v>
      </c>
    </row>
    <row r="4" spans="1:6" x14ac:dyDescent="0.2">
      <c r="A4" s="368" t="e">
        <f>SUM(A3:F3)</f>
        <v>#REF!</v>
      </c>
      <c r="B4" s="368"/>
      <c r="C4" s="368"/>
      <c r="D4" s="368"/>
      <c r="E4" s="368"/>
      <c r="F4" s="368"/>
    </row>
    <row r="5" spans="1:6" x14ac:dyDescent="0.2">
      <c r="C5" s="68" t="e">
        <f>SUM(#REF!,#REF!,#REF!,#REF!,OLSZTYN!AP27)</f>
        <v>#REF!</v>
      </c>
    </row>
    <row r="6" spans="1:6" x14ac:dyDescent="0.2">
      <c r="A6" s="69" t="e">
        <f>SUM(#REF!,#REF!,#REF!,#REF!,OLSZTYN!AP28)</f>
        <v>#REF!</v>
      </c>
      <c r="B6" s="69" t="e">
        <f>SUM(#REF!,#REF!,#REF!,#REF!,OLSZTYN!AR28)</f>
        <v>#REF!</v>
      </c>
      <c r="C6" s="69" t="e">
        <f>SUM(#REF!,#REF!,#REF!,#REF!,OLSZTYN!AS28)</f>
        <v>#REF!</v>
      </c>
      <c r="D6" s="69" t="e">
        <f>SUM(#REF!,#REF!,#REF!,#REF!,OLSZTYN!AT28)</f>
        <v>#REF!</v>
      </c>
      <c r="E6" s="69" t="e">
        <f>SUM(#REF!,#REF!,#REF!,#REF!,OLSZTYN!AU28)</f>
        <v>#REF!</v>
      </c>
      <c r="F6" s="69" t="e">
        <f>SUM(#REF!,#REF!,#REF!,#REF!,OLSZTYN!AV28)</f>
        <v>#REF!</v>
      </c>
    </row>
    <row r="7" spans="1:6" x14ac:dyDescent="0.2">
      <c r="A7" s="368" t="e">
        <f>SUM(A6:F6)</f>
        <v>#REF!</v>
      </c>
      <c r="B7" s="369"/>
      <c r="C7" s="369"/>
      <c r="D7" s="369"/>
      <c r="E7" s="369"/>
      <c r="F7" s="369"/>
    </row>
    <row r="8" spans="1:6" x14ac:dyDescent="0.2">
      <c r="C8" s="69" t="e">
        <f>SUM(#REF!,#REF!,#REF!,#REF!,OLSZTYN!AP29)</f>
        <v>#REF!</v>
      </c>
    </row>
  </sheetData>
  <mergeCells count="2">
    <mergeCell ref="A4:F4"/>
    <mergeCell ref="A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6</vt:i4>
      </vt:variant>
      <vt:variant>
        <vt:lpstr>Nazwane zakresy</vt:lpstr>
      </vt:variant>
      <vt:variant>
        <vt:i4>5</vt:i4>
      </vt:variant>
    </vt:vector>
  </HeadingPairs>
  <TitlesOfParts>
    <vt:vector size="11" baseType="lpstr">
      <vt:lpstr>OLSZTYN</vt:lpstr>
      <vt:lpstr>ELBLĄG</vt:lpstr>
      <vt:lpstr>KĘTRZYN</vt:lpstr>
      <vt:lpstr>NIDZICA</vt:lpstr>
      <vt:lpstr>OLECKO</vt:lpstr>
      <vt:lpstr>Arkusz1</vt:lpstr>
      <vt:lpstr>ELBLĄG!Obszar_wydruku</vt:lpstr>
      <vt:lpstr>KĘTRZYN!Obszar_wydruku</vt:lpstr>
      <vt:lpstr>NIDZICA!Obszar_wydruku</vt:lpstr>
      <vt:lpstr>OLECKO!Obszar_wydruku</vt:lpstr>
      <vt:lpstr>OLSZTYN!Obszar_wydruku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Marta</dc:creator>
  <cp:lastModifiedBy>Anita Dzienis-Kozińska</cp:lastModifiedBy>
  <cp:lastPrinted>2018-10-15T12:46:03Z</cp:lastPrinted>
  <dcterms:created xsi:type="dcterms:W3CDTF">2016-11-15T13:01:49Z</dcterms:created>
  <dcterms:modified xsi:type="dcterms:W3CDTF">2018-10-15T12:46:21Z</dcterms:modified>
</cp:coreProperties>
</file>